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jlinford/Desktop/"/>
    </mc:Choice>
  </mc:AlternateContent>
  <bookViews>
    <workbookView xWindow="0" yWindow="460" windowWidth="28820" windowHeight="22680" tabRatio="500" activeTab="4"/>
  </bookViews>
  <sheets>
    <sheet name="KPP" sheetId="1" r:id="rId1"/>
    <sheet name="Kppa 0.2.3" sheetId="2" r:id="rId2"/>
    <sheet name="AbsDiff" sheetId="3" r:id="rId3"/>
    <sheet name="AbsDiff 1e-3" sheetId="4" r:id="rId4"/>
    <sheet name="Charts" sheetId="5" r:id="rId5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5" l="1"/>
  <c r="G3" i="5"/>
  <c r="H3" i="5"/>
  <c r="I3" i="5"/>
  <c r="F4" i="5"/>
  <c r="G4" i="5"/>
  <c r="H4" i="5"/>
  <c r="I4" i="5"/>
  <c r="F5" i="5"/>
  <c r="G5" i="5"/>
  <c r="H5" i="5"/>
  <c r="I5" i="5"/>
  <c r="F6" i="5"/>
  <c r="G6" i="5"/>
  <c r="H6" i="5"/>
  <c r="I6" i="5"/>
  <c r="F7" i="5"/>
  <c r="G7" i="5"/>
  <c r="H7" i="5"/>
  <c r="I7" i="5"/>
  <c r="F8" i="5"/>
  <c r="G8" i="5"/>
  <c r="H8" i="5"/>
  <c r="I8" i="5"/>
  <c r="F9" i="5"/>
  <c r="G9" i="5"/>
  <c r="H9" i="5"/>
  <c r="I9" i="5"/>
  <c r="F10" i="5"/>
  <c r="G10" i="5"/>
  <c r="H10" i="5"/>
  <c r="I10" i="5"/>
  <c r="F11" i="5"/>
  <c r="G11" i="5"/>
  <c r="H11" i="5"/>
  <c r="I11" i="5"/>
  <c r="F12" i="5"/>
  <c r="G12" i="5"/>
  <c r="H12" i="5"/>
  <c r="I12" i="5"/>
  <c r="F13" i="5"/>
  <c r="G13" i="5"/>
  <c r="H13" i="5"/>
  <c r="I13" i="5"/>
  <c r="F14" i="5"/>
  <c r="G14" i="5"/>
  <c r="H14" i="5"/>
  <c r="I14" i="5"/>
  <c r="F15" i="5"/>
  <c r="G15" i="5"/>
  <c r="H15" i="5"/>
  <c r="I15" i="5"/>
  <c r="F16" i="5"/>
  <c r="G16" i="5"/>
  <c r="H16" i="5"/>
  <c r="I16" i="5"/>
  <c r="F17" i="5"/>
  <c r="G17" i="5"/>
  <c r="H17" i="5"/>
  <c r="I17" i="5"/>
  <c r="F18" i="5"/>
  <c r="G18" i="5"/>
  <c r="H18" i="5"/>
  <c r="I18" i="5"/>
  <c r="F19" i="5"/>
  <c r="G19" i="5"/>
  <c r="H19" i="5"/>
  <c r="I19" i="5"/>
  <c r="F20" i="5"/>
  <c r="G20" i="5"/>
  <c r="H20" i="5"/>
  <c r="I20" i="5"/>
  <c r="F21" i="5"/>
  <c r="G21" i="5"/>
  <c r="H21" i="5"/>
  <c r="I21" i="5"/>
  <c r="F22" i="5"/>
  <c r="G22" i="5"/>
  <c r="H22" i="5"/>
  <c r="I22" i="5"/>
  <c r="F23" i="5"/>
  <c r="G23" i="5"/>
  <c r="H23" i="5"/>
  <c r="I23" i="5"/>
  <c r="F24" i="5"/>
  <c r="G24" i="5"/>
  <c r="H24" i="5"/>
  <c r="I24" i="5"/>
  <c r="F25" i="5"/>
  <c r="G25" i="5"/>
  <c r="H25" i="5"/>
  <c r="I25" i="5"/>
  <c r="F26" i="5"/>
  <c r="G26" i="5"/>
  <c r="H26" i="5"/>
  <c r="I26" i="5"/>
  <c r="F27" i="5"/>
  <c r="G27" i="5"/>
  <c r="H27" i="5"/>
  <c r="I27" i="5"/>
  <c r="F28" i="5"/>
  <c r="G28" i="5"/>
  <c r="H28" i="5"/>
  <c r="I28" i="5"/>
  <c r="F29" i="5"/>
  <c r="G29" i="5"/>
  <c r="H29" i="5"/>
  <c r="I29" i="5"/>
  <c r="F30" i="5"/>
  <c r="G30" i="5"/>
  <c r="H30" i="5"/>
  <c r="I30" i="5"/>
  <c r="F31" i="5"/>
  <c r="G31" i="5"/>
  <c r="H31" i="5"/>
  <c r="I31" i="5"/>
  <c r="F32" i="5"/>
  <c r="G32" i="5"/>
  <c r="H32" i="5"/>
  <c r="I32" i="5"/>
  <c r="F33" i="5"/>
  <c r="G33" i="5"/>
  <c r="H33" i="5"/>
  <c r="I33" i="5"/>
  <c r="F34" i="5"/>
  <c r="G34" i="5"/>
  <c r="H34" i="5"/>
  <c r="I34" i="5"/>
  <c r="F35" i="5"/>
  <c r="G35" i="5"/>
  <c r="H35" i="5"/>
  <c r="I35" i="5"/>
  <c r="F36" i="5"/>
  <c r="G36" i="5"/>
  <c r="H36" i="5"/>
  <c r="I36" i="5"/>
  <c r="F37" i="5"/>
  <c r="G37" i="5"/>
  <c r="H37" i="5"/>
  <c r="I37" i="5"/>
  <c r="F38" i="5"/>
  <c r="G38" i="5"/>
  <c r="H38" i="5"/>
  <c r="I38" i="5"/>
  <c r="F39" i="5"/>
  <c r="G39" i="5"/>
  <c r="H39" i="5"/>
  <c r="I39" i="5"/>
  <c r="F40" i="5"/>
  <c r="G40" i="5"/>
  <c r="H40" i="5"/>
  <c r="I40" i="5"/>
  <c r="F41" i="5"/>
  <c r="G41" i="5"/>
  <c r="H41" i="5"/>
  <c r="I41" i="5"/>
  <c r="F42" i="5"/>
  <c r="G42" i="5"/>
  <c r="H42" i="5"/>
  <c r="I42" i="5"/>
  <c r="F43" i="5"/>
  <c r="G43" i="5"/>
  <c r="H43" i="5"/>
  <c r="I43" i="5"/>
  <c r="F44" i="5"/>
  <c r="G44" i="5"/>
  <c r="H44" i="5"/>
  <c r="I44" i="5"/>
  <c r="F45" i="5"/>
  <c r="G45" i="5"/>
  <c r="H45" i="5"/>
  <c r="I45" i="5"/>
  <c r="F46" i="5"/>
  <c r="G46" i="5"/>
  <c r="H46" i="5"/>
  <c r="I46" i="5"/>
  <c r="F47" i="5"/>
  <c r="G47" i="5"/>
  <c r="H47" i="5"/>
  <c r="I47" i="5"/>
  <c r="F48" i="5"/>
  <c r="G48" i="5"/>
  <c r="H48" i="5"/>
  <c r="I48" i="5"/>
  <c r="F49" i="5"/>
  <c r="G49" i="5"/>
  <c r="H49" i="5"/>
  <c r="I49" i="5"/>
  <c r="F50" i="5"/>
  <c r="G50" i="5"/>
  <c r="H50" i="5"/>
  <c r="I50" i="5"/>
  <c r="F51" i="5"/>
  <c r="G51" i="5"/>
  <c r="H51" i="5"/>
  <c r="I51" i="5"/>
  <c r="F52" i="5"/>
  <c r="G52" i="5"/>
  <c r="H52" i="5"/>
  <c r="I52" i="5"/>
  <c r="F53" i="5"/>
  <c r="G53" i="5"/>
  <c r="H53" i="5"/>
  <c r="I53" i="5"/>
  <c r="F54" i="5"/>
  <c r="G54" i="5"/>
  <c r="H54" i="5"/>
  <c r="I54" i="5"/>
  <c r="F55" i="5"/>
  <c r="G55" i="5"/>
  <c r="H55" i="5"/>
  <c r="I55" i="5"/>
  <c r="F56" i="5"/>
  <c r="G56" i="5"/>
  <c r="H56" i="5"/>
  <c r="I56" i="5"/>
  <c r="F57" i="5"/>
  <c r="G57" i="5"/>
  <c r="H57" i="5"/>
  <c r="I57" i="5"/>
  <c r="F58" i="5"/>
  <c r="G58" i="5"/>
  <c r="H58" i="5"/>
  <c r="I58" i="5"/>
  <c r="F59" i="5"/>
  <c r="G59" i="5"/>
  <c r="H59" i="5"/>
  <c r="I59" i="5"/>
  <c r="F60" i="5"/>
  <c r="G60" i="5"/>
  <c r="H60" i="5"/>
  <c r="I60" i="5"/>
  <c r="F61" i="5"/>
  <c r="G61" i="5"/>
  <c r="H61" i="5"/>
  <c r="I61" i="5"/>
  <c r="F62" i="5"/>
  <c r="G62" i="5"/>
  <c r="H62" i="5"/>
  <c r="I62" i="5"/>
  <c r="F63" i="5"/>
  <c r="G63" i="5"/>
  <c r="H63" i="5"/>
  <c r="I63" i="5"/>
  <c r="F64" i="5"/>
  <c r="G64" i="5"/>
  <c r="H64" i="5"/>
  <c r="I64" i="5"/>
  <c r="F65" i="5"/>
  <c r="G65" i="5"/>
  <c r="H65" i="5"/>
  <c r="I65" i="5"/>
  <c r="F66" i="5"/>
  <c r="G66" i="5"/>
  <c r="H66" i="5"/>
  <c r="I66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93" i="5"/>
  <c r="G93" i="5"/>
  <c r="H93" i="5"/>
  <c r="I93" i="5"/>
  <c r="F94" i="5"/>
  <c r="G94" i="5"/>
  <c r="H94" i="5"/>
  <c r="I94" i="5"/>
  <c r="F95" i="5"/>
  <c r="G95" i="5"/>
  <c r="H95" i="5"/>
  <c r="I95" i="5"/>
  <c r="F96" i="5"/>
  <c r="G96" i="5"/>
  <c r="H96" i="5"/>
  <c r="I96" i="5"/>
  <c r="F97" i="5"/>
  <c r="G97" i="5"/>
  <c r="H97" i="5"/>
  <c r="I97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A3" i="5"/>
  <c r="B3" i="5"/>
  <c r="C3" i="5"/>
  <c r="D3" i="5"/>
  <c r="A4" i="5"/>
  <c r="B4" i="5"/>
  <c r="C4" i="5"/>
  <c r="D4" i="5"/>
  <c r="A5" i="5"/>
  <c r="B5" i="5"/>
  <c r="C5" i="5"/>
  <c r="D5" i="5"/>
  <c r="A6" i="5"/>
  <c r="B6" i="5"/>
  <c r="C6" i="5"/>
  <c r="D6" i="5"/>
  <c r="A7" i="5"/>
  <c r="B7" i="5"/>
  <c r="C7" i="5"/>
  <c r="D7" i="5"/>
  <c r="A8" i="5"/>
  <c r="B8" i="5"/>
  <c r="C8" i="5"/>
  <c r="D8" i="5"/>
  <c r="A9" i="5"/>
  <c r="B9" i="5"/>
  <c r="C9" i="5"/>
  <c r="D9" i="5"/>
  <c r="A10" i="5"/>
  <c r="B10" i="5"/>
  <c r="C10" i="5"/>
  <c r="D10" i="5"/>
  <c r="A11" i="5"/>
  <c r="B11" i="5"/>
  <c r="C11" i="5"/>
  <c r="D11" i="5"/>
  <c r="A12" i="5"/>
  <c r="B12" i="5"/>
  <c r="C12" i="5"/>
  <c r="D12" i="5"/>
  <c r="A13" i="5"/>
  <c r="B13" i="5"/>
  <c r="C13" i="5"/>
  <c r="D13" i="5"/>
  <c r="A14" i="5"/>
  <c r="B14" i="5"/>
  <c r="C14" i="5"/>
  <c r="D14" i="5"/>
  <c r="A15" i="5"/>
  <c r="B15" i="5"/>
  <c r="C15" i="5"/>
  <c r="D15" i="5"/>
  <c r="A16" i="5"/>
  <c r="B16" i="5"/>
  <c r="C16" i="5"/>
  <c r="D16" i="5"/>
  <c r="A17" i="5"/>
  <c r="B17" i="5"/>
  <c r="C17" i="5"/>
  <c r="D17" i="5"/>
  <c r="A18" i="5"/>
  <c r="B18" i="5"/>
  <c r="C18" i="5"/>
  <c r="D18" i="5"/>
  <c r="A19" i="5"/>
  <c r="B19" i="5"/>
  <c r="C19" i="5"/>
  <c r="D19" i="5"/>
  <c r="A20" i="5"/>
  <c r="B20" i="5"/>
  <c r="C20" i="5"/>
  <c r="D20" i="5"/>
  <c r="A21" i="5"/>
  <c r="B21" i="5"/>
  <c r="C21" i="5"/>
  <c r="D21" i="5"/>
  <c r="A22" i="5"/>
  <c r="B22" i="5"/>
  <c r="C22" i="5"/>
  <c r="D22" i="5"/>
  <c r="A23" i="5"/>
  <c r="B23" i="5"/>
  <c r="C23" i="5"/>
  <c r="D23" i="5"/>
  <c r="A24" i="5"/>
  <c r="B24" i="5"/>
  <c r="C24" i="5"/>
  <c r="D24" i="5"/>
  <c r="A25" i="5"/>
  <c r="B25" i="5"/>
  <c r="C25" i="5"/>
  <c r="D25" i="5"/>
  <c r="A26" i="5"/>
  <c r="B26" i="5"/>
  <c r="C26" i="5"/>
  <c r="D26" i="5"/>
  <c r="A27" i="5"/>
  <c r="B27" i="5"/>
  <c r="C27" i="5"/>
  <c r="D27" i="5"/>
  <c r="A28" i="5"/>
  <c r="B28" i="5"/>
  <c r="C28" i="5"/>
  <c r="D28" i="5"/>
  <c r="A29" i="5"/>
  <c r="B29" i="5"/>
  <c r="C29" i="5"/>
  <c r="D29" i="5"/>
  <c r="A30" i="5"/>
  <c r="B30" i="5"/>
  <c r="C30" i="5"/>
  <c r="D30" i="5"/>
  <c r="A31" i="5"/>
  <c r="B31" i="5"/>
  <c r="C31" i="5"/>
  <c r="D31" i="5"/>
  <c r="A32" i="5"/>
  <c r="B32" i="5"/>
  <c r="C32" i="5"/>
  <c r="D32" i="5"/>
  <c r="A33" i="5"/>
  <c r="B33" i="5"/>
  <c r="C33" i="5"/>
  <c r="D33" i="5"/>
  <c r="A34" i="5"/>
  <c r="B34" i="5"/>
  <c r="C34" i="5"/>
  <c r="D34" i="5"/>
  <c r="A35" i="5"/>
  <c r="B35" i="5"/>
  <c r="C35" i="5"/>
  <c r="D35" i="5"/>
  <c r="A36" i="5"/>
  <c r="B36" i="5"/>
  <c r="C36" i="5"/>
  <c r="D36" i="5"/>
  <c r="A37" i="5"/>
  <c r="B37" i="5"/>
  <c r="C37" i="5"/>
  <c r="D37" i="5"/>
  <c r="A38" i="5"/>
  <c r="B38" i="5"/>
  <c r="C38" i="5"/>
  <c r="D38" i="5"/>
  <c r="A39" i="5"/>
  <c r="B39" i="5"/>
  <c r="C39" i="5"/>
  <c r="D39" i="5"/>
  <c r="A40" i="5"/>
  <c r="B40" i="5"/>
  <c r="C40" i="5"/>
  <c r="D40" i="5"/>
  <c r="A41" i="5"/>
  <c r="B41" i="5"/>
  <c r="C41" i="5"/>
  <c r="D41" i="5"/>
  <c r="A42" i="5"/>
  <c r="B42" i="5"/>
  <c r="C42" i="5"/>
  <c r="D42" i="5"/>
  <c r="A43" i="5"/>
  <c r="B43" i="5"/>
  <c r="C43" i="5"/>
  <c r="D43" i="5"/>
  <c r="A44" i="5"/>
  <c r="B44" i="5"/>
  <c r="C44" i="5"/>
  <c r="D44" i="5"/>
  <c r="A45" i="5"/>
  <c r="B45" i="5"/>
  <c r="C45" i="5"/>
  <c r="D45" i="5"/>
  <c r="A46" i="5"/>
  <c r="B46" i="5"/>
  <c r="C46" i="5"/>
  <c r="D46" i="5"/>
  <c r="A47" i="5"/>
  <c r="B47" i="5"/>
  <c r="C47" i="5"/>
  <c r="D47" i="5"/>
  <c r="A48" i="5"/>
  <c r="B48" i="5"/>
  <c r="C48" i="5"/>
  <c r="D48" i="5"/>
  <c r="A49" i="5"/>
  <c r="B49" i="5"/>
  <c r="C49" i="5"/>
  <c r="D49" i="5"/>
  <c r="A50" i="5"/>
  <c r="B50" i="5"/>
  <c r="C50" i="5"/>
  <c r="D50" i="5"/>
  <c r="A51" i="5"/>
  <c r="B51" i="5"/>
  <c r="C51" i="5"/>
  <c r="D51" i="5"/>
  <c r="A52" i="5"/>
  <c r="B52" i="5"/>
  <c r="C52" i="5"/>
  <c r="D52" i="5"/>
  <c r="A53" i="5"/>
  <c r="B53" i="5"/>
  <c r="C53" i="5"/>
  <c r="D53" i="5"/>
  <c r="A54" i="5"/>
  <c r="B54" i="5"/>
  <c r="C54" i="5"/>
  <c r="D54" i="5"/>
  <c r="A55" i="5"/>
  <c r="B55" i="5"/>
  <c r="C55" i="5"/>
  <c r="D55" i="5"/>
  <c r="A56" i="5"/>
  <c r="B56" i="5"/>
  <c r="C56" i="5"/>
  <c r="D56" i="5"/>
  <c r="A57" i="5"/>
  <c r="B57" i="5"/>
  <c r="C57" i="5"/>
  <c r="D57" i="5"/>
  <c r="A58" i="5"/>
  <c r="B58" i="5"/>
  <c r="C58" i="5"/>
  <c r="D58" i="5"/>
  <c r="A59" i="5"/>
  <c r="B59" i="5"/>
  <c r="C59" i="5"/>
  <c r="D59" i="5"/>
  <c r="A60" i="5"/>
  <c r="B60" i="5"/>
  <c r="C60" i="5"/>
  <c r="D60" i="5"/>
  <c r="A61" i="5"/>
  <c r="B61" i="5"/>
  <c r="C61" i="5"/>
  <c r="D61" i="5"/>
  <c r="A62" i="5"/>
  <c r="B62" i="5"/>
  <c r="C62" i="5"/>
  <c r="D62" i="5"/>
  <c r="A63" i="5"/>
  <c r="B63" i="5"/>
  <c r="C63" i="5"/>
  <c r="D63" i="5"/>
  <c r="A64" i="5"/>
  <c r="B64" i="5"/>
  <c r="C64" i="5"/>
  <c r="D64" i="5"/>
  <c r="A65" i="5"/>
  <c r="B65" i="5"/>
  <c r="C65" i="5"/>
  <c r="D65" i="5"/>
  <c r="A66" i="5"/>
  <c r="B66" i="5"/>
  <c r="C66" i="5"/>
  <c r="D66" i="5"/>
  <c r="A67" i="5"/>
  <c r="B67" i="5"/>
  <c r="C67" i="5"/>
  <c r="D67" i="5"/>
  <c r="A68" i="5"/>
  <c r="B68" i="5"/>
  <c r="C68" i="5"/>
  <c r="D68" i="5"/>
  <c r="A69" i="5"/>
  <c r="B69" i="5"/>
  <c r="C69" i="5"/>
  <c r="D69" i="5"/>
  <c r="A70" i="5"/>
  <c r="B70" i="5"/>
  <c r="C70" i="5"/>
  <c r="D70" i="5"/>
  <c r="A71" i="5"/>
  <c r="B71" i="5"/>
  <c r="C71" i="5"/>
  <c r="D71" i="5"/>
  <c r="A72" i="5"/>
  <c r="B72" i="5"/>
  <c r="C72" i="5"/>
  <c r="D72" i="5"/>
  <c r="A73" i="5"/>
  <c r="B73" i="5"/>
  <c r="C73" i="5"/>
  <c r="D73" i="5"/>
  <c r="A74" i="5"/>
  <c r="B74" i="5"/>
  <c r="C74" i="5"/>
  <c r="D74" i="5"/>
  <c r="A75" i="5"/>
  <c r="B75" i="5"/>
  <c r="C75" i="5"/>
  <c r="D75" i="5"/>
  <c r="A76" i="5"/>
  <c r="B76" i="5"/>
  <c r="C76" i="5"/>
  <c r="D76" i="5"/>
  <c r="A77" i="5"/>
  <c r="B77" i="5"/>
  <c r="C77" i="5"/>
  <c r="D77" i="5"/>
  <c r="A78" i="5"/>
  <c r="B78" i="5"/>
  <c r="C78" i="5"/>
  <c r="D78" i="5"/>
  <c r="A79" i="5"/>
  <c r="B79" i="5"/>
  <c r="C79" i="5"/>
  <c r="D79" i="5"/>
  <c r="A80" i="5"/>
  <c r="B80" i="5"/>
  <c r="C80" i="5"/>
  <c r="D80" i="5"/>
  <c r="A81" i="5"/>
  <c r="B81" i="5"/>
  <c r="C81" i="5"/>
  <c r="D81" i="5"/>
  <c r="A82" i="5"/>
  <c r="B82" i="5"/>
  <c r="C82" i="5"/>
  <c r="D82" i="5"/>
  <c r="A83" i="5"/>
  <c r="B83" i="5"/>
  <c r="C83" i="5"/>
  <c r="D83" i="5"/>
  <c r="A84" i="5"/>
  <c r="B84" i="5"/>
  <c r="C84" i="5"/>
  <c r="D84" i="5"/>
  <c r="A85" i="5"/>
  <c r="B85" i="5"/>
  <c r="C85" i="5"/>
  <c r="D85" i="5"/>
  <c r="A86" i="5"/>
  <c r="B86" i="5"/>
  <c r="C86" i="5"/>
  <c r="D86" i="5"/>
  <c r="A87" i="5"/>
  <c r="B87" i="5"/>
  <c r="C87" i="5"/>
  <c r="D87" i="5"/>
  <c r="A88" i="5"/>
  <c r="B88" i="5"/>
  <c r="C88" i="5"/>
  <c r="D88" i="5"/>
  <c r="A89" i="5"/>
  <c r="B89" i="5"/>
  <c r="C89" i="5"/>
  <c r="D89" i="5"/>
  <c r="A90" i="5"/>
  <c r="B90" i="5"/>
  <c r="C90" i="5"/>
  <c r="D90" i="5"/>
  <c r="A91" i="5"/>
  <c r="B91" i="5"/>
  <c r="C91" i="5"/>
  <c r="D91" i="5"/>
  <c r="A92" i="5"/>
  <c r="B92" i="5"/>
  <c r="C92" i="5"/>
  <c r="D92" i="5"/>
  <c r="A93" i="5"/>
  <c r="B93" i="5"/>
  <c r="C93" i="5"/>
  <c r="D93" i="5"/>
  <c r="A94" i="5"/>
  <c r="B94" i="5"/>
  <c r="C94" i="5"/>
  <c r="D94" i="5"/>
  <c r="A95" i="5"/>
  <c r="B95" i="5"/>
  <c r="C95" i="5"/>
  <c r="D95" i="5"/>
  <c r="A96" i="5"/>
  <c r="B96" i="5"/>
  <c r="C96" i="5"/>
  <c r="D96" i="5"/>
  <c r="A97" i="5"/>
  <c r="B97" i="5"/>
  <c r="C97" i="5"/>
  <c r="D97" i="5"/>
  <c r="A98" i="5"/>
  <c r="B98" i="5"/>
  <c r="C98" i="5"/>
  <c r="D98" i="5"/>
  <c r="A99" i="5"/>
  <c r="B99" i="5"/>
  <c r="C99" i="5"/>
  <c r="D99" i="5"/>
  <c r="A100" i="5"/>
  <c r="B100" i="5"/>
  <c r="C100" i="5"/>
  <c r="D100" i="5"/>
  <c r="A101" i="5"/>
  <c r="B101" i="5"/>
  <c r="C101" i="5"/>
  <c r="D101" i="5"/>
  <c r="A102" i="5"/>
  <c r="B102" i="5"/>
  <c r="C102" i="5"/>
  <c r="D102" i="5"/>
  <c r="A103" i="5"/>
  <c r="B103" i="5"/>
  <c r="C103" i="5"/>
  <c r="D103" i="5"/>
  <c r="A104" i="5"/>
  <c r="B104" i="5"/>
  <c r="C104" i="5"/>
  <c r="D104" i="5"/>
  <c r="A105" i="5"/>
  <c r="B105" i="5"/>
  <c r="C105" i="5"/>
  <c r="D105" i="5"/>
  <c r="A106" i="5"/>
  <c r="B106" i="5"/>
  <c r="C106" i="5"/>
  <c r="D106" i="5"/>
  <c r="A107" i="5"/>
  <c r="B107" i="5"/>
  <c r="C107" i="5"/>
  <c r="D107" i="5"/>
  <c r="A108" i="5"/>
  <c r="B108" i="5"/>
  <c r="C108" i="5"/>
  <c r="D108" i="5"/>
  <c r="A109" i="5"/>
  <c r="B109" i="5"/>
  <c r="C109" i="5"/>
  <c r="D109" i="5"/>
  <c r="A110" i="5"/>
  <c r="B110" i="5"/>
  <c r="C110" i="5"/>
  <c r="D110" i="5"/>
  <c r="A111" i="5"/>
  <c r="B111" i="5"/>
  <c r="C111" i="5"/>
  <c r="D111" i="5"/>
  <c r="A112" i="5"/>
  <c r="B112" i="5"/>
  <c r="C112" i="5"/>
  <c r="D112" i="5"/>
  <c r="A113" i="5"/>
  <c r="B113" i="5"/>
  <c r="C113" i="5"/>
  <c r="D113" i="5"/>
  <c r="A114" i="5"/>
  <c r="B114" i="5"/>
  <c r="C114" i="5"/>
  <c r="D114" i="5"/>
  <c r="A115" i="5"/>
  <c r="B115" i="5"/>
  <c r="C115" i="5"/>
  <c r="D115" i="5"/>
  <c r="A116" i="5"/>
  <c r="B116" i="5"/>
  <c r="C116" i="5"/>
  <c r="D116" i="5"/>
  <c r="A117" i="5"/>
  <c r="B117" i="5"/>
  <c r="C117" i="5"/>
  <c r="D117" i="5"/>
  <c r="A118" i="5"/>
  <c r="B118" i="5"/>
  <c r="C118" i="5"/>
  <c r="D118" i="5"/>
  <c r="A119" i="5"/>
  <c r="B119" i="5"/>
  <c r="C119" i="5"/>
  <c r="D119" i="5"/>
  <c r="A120" i="5"/>
  <c r="B120" i="5"/>
  <c r="C120" i="5"/>
  <c r="D120" i="5"/>
  <c r="A121" i="5"/>
  <c r="B121" i="5"/>
  <c r="C121" i="5"/>
  <c r="D121" i="5"/>
  <c r="A122" i="5"/>
  <c r="B122" i="5"/>
  <c r="C122" i="5"/>
  <c r="D122" i="5"/>
  <c r="I2" i="5"/>
  <c r="H2" i="5"/>
  <c r="G2" i="5"/>
  <c r="F2" i="5"/>
  <c r="D2" i="5"/>
  <c r="C2" i="5"/>
  <c r="B2" i="5"/>
  <c r="A2" i="5"/>
  <c r="AV22" i="1"/>
  <c r="AV35" i="1"/>
  <c r="CB122" i="4"/>
  <c r="CA122" i="4"/>
  <c r="BZ122" i="4"/>
  <c r="BY122" i="4"/>
  <c r="BX122" i="4"/>
  <c r="BW122" i="4"/>
  <c r="BV122" i="4"/>
  <c r="BU122" i="4"/>
  <c r="BT122" i="4"/>
  <c r="BS122" i="4"/>
  <c r="BR122" i="4"/>
  <c r="BQ122" i="4"/>
  <c r="BP122" i="4"/>
  <c r="BO122" i="4"/>
  <c r="BN122" i="4"/>
  <c r="BM122" i="4"/>
  <c r="BL122" i="4"/>
  <c r="BK122" i="4"/>
  <c r="BJ122" i="4"/>
  <c r="BI122" i="4"/>
  <c r="BH122" i="4"/>
  <c r="BG122" i="4"/>
  <c r="BF122" i="4"/>
  <c r="BE122" i="4"/>
  <c r="BD122" i="4"/>
  <c r="BC122" i="4"/>
  <c r="BB122" i="4"/>
  <c r="BA122" i="4"/>
  <c r="AZ122" i="4"/>
  <c r="AY122" i="4"/>
  <c r="AX122" i="4"/>
  <c r="AW122" i="4"/>
  <c r="AV122" i="4"/>
  <c r="AU122" i="4"/>
  <c r="AT122" i="4"/>
  <c r="AS122" i="4"/>
  <c r="AR122" i="4"/>
  <c r="AQ122" i="4"/>
  <c r="AP122" i="4"/>
  <c r="AO122" i="4"/>
  <c r="AN122" i="4"/>
  <c r="AM122" i="4"/>
  <c r="AL122" i="4"/>
  <c r="AK122" i="4"/>
  <c r="AJ122" i="4"/>
  <c r="AI122" i="4"/>
  <c r="AH122" i="4"/>
  <c r="AG122" i="4"/>
  <c r="AF122" i="4"/>
  <c r="AE122" i="4"/>
  <c r="AD122" i="4"/>
  <c r="AC122" i="4"/>
  <c r="AB122" i="4"/>
  <c r="AA122" i="4"/>
  <c r="Z122" i="4"/>
  <c r="Y122" i="4"/>
  <c r="X122" i="4"/>
  <c r="W122" i="4"/>
  <c r="V122" i="4"/>
  <c r="U122" i="4"/>
  <c r="T122" i="4"/>
  <c r="S122" i="4"/>
  <c r="R122" i="4"/>
  <c r="Q122" i="4"/>
  <c r="P122" i="4"/>
  <c r="O122" i="4"/>
  <c r="N122" i="4"/>
  <c r="M122" i="4"/>
  <c r="L122" i="4"/>
  <c r="K122" i="4"/>
  <c r="J122" i="4"/>
  <c r="I122" i="4"/>
  <c r="H122" i="4"/>
  <c r="G122" i="4"/>
  <c r="F122" i="4"/>
  <c r="E122" i="4"/>
  <c r="D122" i="4"/>
  <c r="C122" i="4"/>
  <c r="B122" i="4"/>
  <c r="A122" i="4"/>
  <c r="CB121" i="4"/>
  <c r="CA121" i="4"/>
  <c r="BZ121" i="4"/>
  <c r="BY121" i="4"/>
  <c r="BX121" i="4"/>
  <c r="BW121" i="4"/>
  <c r="BV121" i="4"/>
  <c r="BU121" i="4"/>
  <c r="BT121" i="4"/>
  <c r="BS121" i="4"/>
  <c r="BR121" i="4"/>
  <c r="BQ121" i="4"/>
  <c r="BP121" i="4"/>
  <c r="BO121" i="4"/>
  <c r="BN121" i="4"/>
  <c r="BM121" i="4"/>
  <c r="BL121" i="4"/>
  <c r="BK121" i="4"/>
  <c r="BJ121" i="4"/>
  <c r="BI121" i="4"/>
  <c r="BH121" i="4"/>
  <c r="BG121" i="4"/>
  <c r="BF121" i="4"/>
  <c r="BE121" i="4"/>
  <c r="BD121" i="4"/>
  <c r="BC121" i="4"/>
  <c r="BB121" i="4"/>
  <c r="BA121" i="4"/>
  <c r="AZ121" i="4"/>
  <c r="AY121" i="4"/>
  <c r="AX121" i="4"/>
  <c r="AW121" i="4"/>
  <c r="AV121" i="4"/>
  <c r="AU121" i="4"/>
  <c r="AT121" i="4"/>
  <c r="AS121" i="4"/>
  <c r="AR121" i="4"/>
  <c r="AQ121" i="4"/>
  <c r="AP121" i="4"/>
  <c r="AO121" i="4"/>
  <c r="AN121" i="4"/>
  <c r="AM121" i="4"/>
  <c r="AL121" i="4"/>
  <c r="AK121" i="4"/>
  <c r="AJ121" i="4"/>
  <c r="AI121" i="4"/>
  <c r="AH121" i="4"/>
  <c r="AG121" i="4"/>
  <c r="AF121" i="4"/>
  <c r="AE121" i="4"/>
  <c r="AD121" i="4"/>
  <c r="AC121" i="4"/>
  <c r="AB121" i="4"/>
  <c r="AA121" i="4"/>
  <c r="Z121" i="4"/>
  <c r="Y121" i="4"/>
  <c r="X121" i="4"/>
  <c r="W121" i="4"/>
  <c r="V121" i="4"/>
  <c r="U121" i="4"/>
  <c r="T121" i="4"/>
  <c r="S121" i="4"/>
  <c r="R121" i="4"/>
  <c r="Q121" i="4"/>
  <c r="P121" i="4"/>
  <c r="O121" i="4"/>
  <c r="N121" i="4"/>
  <c r="M121" i="4"/>
  <c r="L121" i="4"/>
  <c r="K121" i="4"/>
  <c r="J121" i="4"/>
  <c r="I121" i="4"/>
  <c r="H121" i="4"/>
  <c r="G121" i="4"/>
  <c r="F121" i="4"/>
  <c r="E121" i="4"/>
  <c r="D121" i="4"/>
  <c r="C121" i="4"/>
  <c r="B121" i="4"/>
  <c r="A121" i="4"/>
  <c r="CB120" i="4"/>
  <c r="CA120" i="4"/>
  <c r="BZ120" i="4"/>
  <c r="BY120" i="4"/>
  <c r="BX120" i="4"/>
  <c r="BW120" i="4"/>
  <c r="BV120" i="4"/>
  <c r="BU120" i="4"/>
  <c r="BT120" i="4"/>
  <c r="BS120" i="4"/>
  <c r="BR120" i="4"/>
  <c r="BQ120" i="4"/>
  <c r="BP120" i="4"/>
  <c r="BO120" i="4"/>
  <c r="BN120" i="4"/>
  <c r="BM120" i="4"/>
  <c r="BL120" i="4"/>
  <c r="BK120" i="4"/>
  <c r="BJ120" i="4"/>
  <c r="BI120" i="4"/>
  <c r="BH120" i="4"/>
  <c r="BG120" i="4"/>
  <c r="BF120" i="4"/>
  <c r="BE120" i="4"/>
  <c r="BD120" i="4"/>
  <c r="BC120" i="4"/>
  <c r="BB120" i="4"/>
  <c r="BA120" i="4"/>
  <c r="AZ120" i="4"/>
  <c r="AY120" i="4"/>
  <c r="AX120" i="4"/>
  <c r="AW120" i="4"/>
  <c r="AV120" i="4"/>
  <c r="AU120" i="4"/>
  <c r="AT120" i="4"/>
  <c r="AS120" i="4"/>
  <c r="AR120" i="4"/>
  <c r="AQ120" i="4"/>
  <c r="AP120" i="4"/>
  <c r="AO120" i="4"/>
  <c r="AN120" i="4"/>
  <c r="AM120" i="4"/>
  <c r="AL120" i="4"/>
  <c r="AK120" i="4"/>
  <c r="AJ120" i="4"/>
  <c r="AI120" i="4"/>
  <c r="AH120" i="4"/>
  <c r="AG120" i="4"/>
  <c r="AF120" i="4"/>
  <c r="AE120" i="4"/>
  <c r="AD120" i="4"/>
  <c r="AC120" i="4"/>
  <c r="AB120" i="4"/>
  <c r="AA120" i="4"/>
  <c r="Z120" i="4"/>
  <c r="Y120" i="4"/>
  <c r="X120" i="4"/>
  <c r="W120" i="4"/>
  <c r="V120" i="4"/>
  <c r="U120" i="4"/>
  <c r="T120" i="4"/>
  <c r="S120" i="4"/>
  <c r="R120" i="4"/>
  <c r="Q120" i="4"/>
  <c r="P120" i="4"/>
  <c r="O120" i="4"/>
  <c r="N120" i="4"/>
  <c r="M120" i="4"/>
  <c r="L120" i="4"/>
  <c r="K120" i="4"/>
  <c r="J120" i="4"/>
  <c r="I120" i="4"/>
  <c r="H120" i="4"/>
  <c r="G120" i="4"/>
  <c r="F120" i="4"/>
  <c r="E120" i="4"/>
  <c r="D120" i="4"/>
  <c r="C120" i="4"/>
  <c r="B120" i="4"/>
  <c r="A120" i="4"/>
  <c r="CB119" i="4"/>
  <c r="CA119" i="4"/>
  <c r="BZ119" i="4"/>
  <c r="BY119" i="4"/>
  <c r="BX119" i="4"/>
  <c r="BW119" i="4"/>
  <c r="BV119" i="4"/>
  <c r="BU119" i="4"/>
  <c r="BT119" i="4"/>
  <c r="BS119" i="4"/>
  <c r="BR119" i="4"/>
  <c r="BQ119" i="4"/>
  <c r="BP119" i="4"/>
  <c r="BO119" i="4"/>
  <c r="BN119" i="4"/>
  <c r="BM119" i="4"/>
  <c r="BL119" i="4"/>
  <c r="BK119" i="4"/>
  <c r="BJ119" i="4"/>
  <c r="BI119" i="4"/>
  <c r="BH119" i="4"/>
  <c r="BG119" i="4"/>
  <c r="BF119" i="4"/>
  <c r="BE119" i="4"/>
  <c r="BD119" i="4"/>
  <c r="BC119" i="4"/>
  <c r="BB119" i="4"/>
  <c r="BA119" i="4"/>
  <c r="AZ119" i="4"/>
  <c r="AY119" i="4"/>
  <c r="AX119" i="4"/>
  <c r="AW119" i="4"/>
  <c r="AV119" i="4"/>
  <c r="AU119" i="4"/>
  <c r="AT119" i="4"/>
  <c r="AS119" i="4"/>
  <c r="AR119" i="4"/>
  <c r="AQ119" i="4"/>
  <c r="AP119" i="4"/>
  <c r="AO119" i="4"/>
  <c r="AN119" i="4"/>
  <c r="AM119" i="4"/>
  <c r="AL119" i="4"/>
  <c r="AK119" i="4"/>
  <c r="AJ119" i="4"/>
  <c r="AI119" i="4"/>
  <c r="AH119" i="4"/>
  <c r="AG119" i="4"/>
  <c r="AF119" i="4"/>
  <c r="AE119" i="4"/>
  <c r="AD119" i="4"/>
  <c r="AC119" i="4"/>
  <c r="AB119" i="4"/>
  <c r="AA119" i="4"/>
  <c r="Z119" i="4"/>
  <c r="Y119" i="4"/>
  <c r="X119" i="4"/>
  <c r="W119" i="4"/>
  <c r="V119" i="4"/>
  <c r="U119" i="4"/>
  <c r="T119" i="4"/>
  <c r="S119" i="4"/>
  <c r="R119" i="4"/>
  <c r="Q119" i="4"/>
  <c r="P119" i="4"/>
  <c r="O119" i="4"/>
  <c r="N119" i="4"/>
  <c r="M119" i="4"/>
  <c r="L119" i="4"/>
  <c r="K119" i="4"/>
  <c r="J119" i="4"/>
  <c r="I119" i="4"/>
  <c r="H119" i="4"/>
  <c r="G119" i="4"/>
  <c r="F119" i="4"/>
  <c r="E119" i="4"/>
  <c r="D119" i="4"/>
  <c r="C119" i="4"/>
  <c r="B119" i="4"/>
  <c r="A119" i="4"/>
  <c r="CB118" i="4"/>
  <c r="CA118" i="4"/>
  <c r="BZ118" i="4"/>
  <c r="BY118" i="4"/>
  <c r="BX118" i="4"/>
  <c r="BW118" i="4"/>
  <c r="BV118" i="4"/>
  <c r="BU118" i="4"/>
  <c r="BT118" i="4"/>
  <c r="BS118" i="4"/>
  <c r="BR118" i="4"/>
  <c r="BQ118" i="4"/>
  <c r="BP118" i="4"/>
  <c r="BO118" i="4"/>
  <c r="BN118" i="4"/>
  <c r="BM118" i="4"/>
  <c r="BL118" i="4"/>
  <c r="BK118" i="4"/>
  <c r="BJ118" i="4"/>
  <c r="BI118" i="4"/>
  <c r="BH118" i="4"/>
  <c r="BG118" i="4"/>
  <c r="BF118" i="4"/>
  <c r="BE118" i="4"/>
  <c r="BD118" i="4"/>
  <c r="BC118" i="4"/>
  <c r="BB118" i="4"/>
  <c r="BA118" i="4"/>
  <c r="AZ118" i="4"/>
  <c r="AY118" i="4"/>
  <c r="AX118" i="4"/>
  <c r="AW118" i="4"/>
  <c r="AV118" i="4"/>
  <c r="AU118" i="4"/>
  <c r="AT118" i="4"/>
  <c r="AS118" i="4"/>
  <c r="AR118" i="4"/>
  <c r="AQ118" i="4"/>
  <c r="AP118" i="4"/>
  <c r="AO118" i="4"/>
  <c r="AN118" i="4"/>
  <c r="AM118" i="4"/>
  <c r="AL118" i="4"/>
  <c r="AK118" i="4"/>
  <c r="AJ118" i="4"/>
  <c r="AI118" i="4"/>
  <c r="AH118" i="4"/>
  <c r="AG118" i="4"/>
  <c r="AF118" i="4"/>
  <c r="AE118" i="4"/>
  <c r="AD118" i="4"/>
  <c r="AC118" i="4"/>
  <c r="AB118" i="4"/>
  <c r="AA118" i="4"/>
  <c r="Z118" i="4"/>
  <c r="Y118" i="4"/>
  <c r="X118" i="4"/>
  <c r="W118" i="4"/>
  <c r="V118" i="4"/>
  <c r="U118" i="4"/>
  <c r="T118" i="4"/>
  <c r="S118" i="4"/>
  <c r="R118" i="4"/>
  <c r="Q118" i="4"/>
  <c r="P118" i="4"/>
  <c r="O118" i="4"/>
  <c r="N118" i="4"/>
  <c r="M118" i="4"/>
  <c r="L118" i="4"/>
  <c r="K118" i="4"/>
  <c r="J118" i="4"/>
  <c r="I118" i="4"/>
  <c r="H118" i="4"/>
  <c r="G118" i="4"/>
  <c r="F118" i="4"/>
  <c r="E118" i="4"/>
  <c r="D118" i="4"/>
  <c r="C118" i="4"/>
  <c r="B118" i="4"/>
  <c r="A118" i="4"/>
  <c r="CB117" i="4"/>
  <c r="CA117" i="4"/>
  <c r="BZ117" i="4"/>
  <c r="BY117" i="4"/>
  <c r="BX117" i="4"/>
  <c r="BW117" i="4"/>
  <c r="BV117" i="4"/>
  <c r="BU117" i="4"/>
  <c r="BT117" i="4"/>
  <c r="BS117" i="4"/>
  <c r="BR117" i="4"/>
  <c r="BQ117" i="4"/>
  <c r="BP117" i="4"/>
  <c r="BO117" i="4"/>
  <c r="BN117" i="4"/>
  <c r="BM117" i="4"/>
  <c r="BL117" i="4"/>
  <c r="BK117" i="4"/>
  <c r="BJ117" i="4"/>
  <c r="BI117" i="4"/>
  <c r="BH117" i="4"/>
  <c r="BG117" i="4"/>
  <c r="BF117" i="4"/>
  <c r="BE117" i="4"/>
  <c r="BD117" i="4"/>
  <c r="BC117" i="4"/>
  <c r="BB117" i="4"/>
  <c r="BA117" i="4"/>
  <c r="AZ117" i="4"/>
  <c r="AY117" i="4"/>
  <c r="AX117" i="4"/>
  <c r="AW117" i="4"/>
  <c r="AV117" i="4"/>
  <c r="AU117" i="4"/>
  <c r="AT117" i="4"/>
  <c r="AS117" i="4"/>
  <c r="AR117" i="4"/>
  <c r="AQ117" i="4"/>
  <c r="AP117" i="4"/>
  <c r="AO117" i="4"/>
  <c r="AN117" i="4"/>
  <c r="AM117" i="4"/>
  <c r="AL117" i="4"/>
  <c r="AK117" i="4"/>
  <c r="AJ117" i="4"/>
  <c r="AI117" i="4"/>
  <c r="AH117" i="4"/>
  <c r="AG117" i="4"/>
  <c r="AF117" i="4"/>
  <c r="AE117" i="4"/>
  <c r="AD117" i="4"/>
  <c r="AC117" i="4"/>
  <c r="AB117" i="4"/>
  <c r="AA117" i="4"/>
  <c r="Z117" i="4"/>
  <c r="Y117" i="4"/>
  <c r="X117" i="4"/>
  <c r="W117" i="4"/>
  <c r="V117" i="4"/>
  <c r="U117" i="4"/>
  <c r="T117" i="4"/>
  <c r="S117" i="4"/>
  <c r="R117" i="4"/>
  <c r="Q117" i="4"/>
  <c r="P117" i="4"/>
  <c r="O117" i="4"/>
  <c r="N117" i="4"/>
  <c r="M117" i="4"/>
  <c r="L117" i="4"/>
  <c r="K117" i="4"/>
  <c r="J117" i="4"/>
  <c r="I117" i="4"/>
  <c r="H117" i="4"/>
  <c r="G117" i="4"/>
  <c r="F117" i="4"/>
  <c r="E117" i="4"/>
  <c r="D117" i="4"/>
  <c r="C117" i="4"/>
  <c r="B117" i="4"/>
  <c r="A117" i="4"/>
  <c r="CB116" i="4"/>
  <c r="CA116" i="4"/>
  <c r="BZ116" i="4"/>
  <c r="BY116" i="4"/>
  <c r="BX116" i="4"/>
  <c r="BW116" i="4"/>
  <c r="BV116" i="4"/>
  <c r="BU116" i="4"/>
  <c r="BT116" i="4"/>
  <c r="BS116" i="4"/>
  <c r="BR116" i="4"/>
  <c r="BQ116" i="4"/>
  <c r="BP116" i="4"/>
  <c r="BO116" i="4"/>
  <c r="BN116" i="4"/>
  <c r="BM116" i="4"/>
  <c r="BL116" i="4"/>
  <c r="BK116" i="4"/>
  <c r="BJ116" i="4"/>
  <c r="BI116" i="4"/>
  <c r="BH116" i="4"/>
  <c r="BG116" i="4"/>
  <c r="BF116" i="4"/>
  <c r="BE116" i="4"/>
  <c r="BD116" i="4"/>
  <c r="BC116" i="4"/>
  <c r="BB116" i="4"/>
  <c r="BA116" i="4"/>
  <c r="AZ116" i="4"/>
  <c r="AY116" i="4"/>
  <c r="AX116" i="4"/>
  <c r="AW116" i="4"/>
  <c r="AV116" i="4"/>
  <c r="AU116" i="4"/>
  <c r="AT116" i="4"/>
  <c r="AS116" i="4"/>
  <c r="AR116" i="4"/>
  <c r="AQ116" i="4"/>
  <c r="AP116" i="4"/>
  <c r="AO116" i="4"/>
  <c r="AN116" i="4"/>
  <c r="AM116" i="4"/>
  <c r="AL116" i="4"/>
  <c r="AK116" i="4"/>
  <c r="AJ116" i="4"/>
  <c r="AI116" i="4"/>
  <c r="AH116" i="4"/>
  <c r="AG116" i="4"/>
  <c r="AF116" i="4"/>
  <c r="AE116" i="4"/>
  <c r="AD116" i="4"/>
  <c r="AC116" i="4"/>
  <c r="AB116" i="4"/>
  <c r="AA116" i="4"/>
  <c r="Z116" i="4"/>
  <c r="Y116" i="4"/>
  <c r="X116" i="4"/>
  <c r="W116" i="4"/>
  <c r="V116" i="4"/>
  <c r="U116" i="4"/>
  <c r="T116" i="4"/>
  <c r="S116" i="4"/>
  <c r="R116" i="4"/>
  <c r="Q116" i="4"/>
  <c r="P116" i="4"/>
  <c r="O116" i="4"/>
  <c r="N116" i="4"/>
  <c r="M116" i="4"/>
  <c r="L116" i="4"/>
  <c r="K116" i="4"/>
  <c r="J116" i="4"/>
  <c r="I116" i="4"/>
  <c r="H116" i="4"/>
  <c r="G116" i="4"/>
  <c r="F116" i="4"/>
  <c r="E116" i="4"/>
  <c r="D116" i="4"/>
  <c r="C116" i="4"/>
  <c r="B116" i="4"/>
  <c r="A116" i="4"/>
  <c r="CB115" i="4"/>
  <c r="CA115" i="4"/>
  <c r="BZ115" i="4"/>
  <c r="BY115" i="4"/>
  <c r="BX115" i="4"/>
  <c r="BW115" i="4"/>
  <c r="BV115" i="4"/>
  <c r="BU115" i="4"/>
  <c r="BT115" i="4"/>
  <c r="BS115" i="4"/>
  <c r="BR115" i="4"/>
  <c r="BQ115" i="4"/>
  <c r="BP115" i="4"/>
  <c r="BO115" i="4"/>
  <c r="BN115" i="4"/>
  <c r="BM115" i="4"/>
  <c r="BL115" i="4"/>
  <c r="BK115" i="4"/>
  <c r="BJ115" i="4"/>
  <c r="BI115" i="4"/>
  <c r="BH115" i="4"/>
  <c r="BG115" i="4"/>
  <c r="BF115" i="4"/>
  <c r="BE115" i="4"/>
  <c r="BD115" i="4"/>
  <c r="BC115" i="4"/>
  <c r="BB115" i="4"/>
  <c r="BA115" i="4"/>
  <c r="AZ115" i="4"/>
  <c r="AY115" i="4"/>
  <c r="AX115" i="4"/>
  <c r="AW115" i="4"/>
  <c r="AV115" i="4"/>
  <c r="AU115" i="4"/>
  <c r="AT115" i="4"/>
  <c r="AS115" i="4"/>
  <c r="AR115" i="4"/>
  <c r="AQ115" i="4"/>
  <c r="AP115" i="4"/>
  <c r="AO115" i="4"/>
  <c r="AN115" i="4"/>
  <c r="AM115" i="4"/>
  <c r="AL115" i="4"/>
  <c r="AK115" i="4"/>
  <c r="AJ115" i="4"/>
  <c r="AI115" i="4"/>
  <c r="AH115" i="4"/>
  <c r="AG115" i="4"/>
  <c r="AF115" i="4"/>
  <c r="AE115" i="4"/>
  <c r="AD115" i="4"/>
  <c r="AC115" i="4"/>
  <c r="AB115" i="4"/>
  <c r="AA115" i="4"/>
  <c r="Z115" i="4"/>
  <c r="Y115" i="4"/>
  <c r="X115" i="4"/>
  <c r="W115" i="4"/>
  <c r="V115" i="4"/>
  <c r="U115" i="4"/>
  <c r="T115" i="4"/>
  <c r="S115" i="4"/>
  <c r="R115" i="4"/>
  <c r="Q115" i="4"/>
  <c r="P115" i="4"/>
  <c r="O115" i="4"/>
  <c r="N115" i="4"/>
  <c r="M115" i="4"/>
  <c r="L115" i="4"/>
  <c r="K115" i="4"/>
  <c r="J115" i="4"/>
  <c r="I115" i="4"/>
  <c r="H115" i="4"/>
  <c r="G115" i="4"/>
  <c r="F115" i="4"/>
  <c r="E115" i="4"/>
  <c r="D115" i="4"/>
  <c r="C115" i="4"/>
  <c r="B115" i="4"/>
  <c r="A115" i="4"/>
  <c r="CB114" i="4"/>
  <c r="CA114" i="4"/>
  <c r="BZ114" i="4"/>
  <c r="BY114" i="4"/>
  <c r="BX114" i="4"/>
  <c r="BW114" i="4"/>
  <c r="BV114" i="4"/>
  <c r="BU114" i="4"/>
  <c r="BT114" i="4"/>
  <c r="BS114" i="4"/>
  <c r="BR114" i="4"/>
  <c r="BQ114" i="4"/>
  <c r="BP114" i="4"/>
  <c r="BO114" i="4"/>
  <c r="BN114" i="4"/>
  <c r="BM114" i="4"/>
  <c r="BL114" i="4"/>
  <c r="BK114" i="4"/>
  <c r="BJ114" i="4"/>
  <c r="BI114" i="4"/>
  <c r="BH114" i="4"/>
  <c r="BG114" i="4"/>
  <c r="BF114" i="4"/>
  <c r="BE114" i="4"/>
  <c r="BD114" i="4"/>
  <c r="BC114" i="4"/>
  <c r="BB114" i="4"/>
  <c r="BA114" i="4"/>
  <c r="AZ114" i="4"/>
  <c r="AY114" i="4"/>
  <c r="AX114" i="4"/>
  <c r="AW114" i="4"/>
  <c r="AV114" i="4"/>
  <c r="AU114" i="4"/>
  <c r="AT114" i="4"/>
  <c r="AS114" i="4"/>
  <c r="AR114" i="4"/>
  <c r="AQ114" i="4"/>
  <c r="AP114" i="4"/>
  <c r="AO114" i="4"/>
  <c r="AN114" i="4"/>
  <c r="AM114" i="4"/>
  <c r="AL114" i="4"/>
  <c r="AK114" i="4"/>
  <c r="AJ114" i="4"/>
  <c r="AI114" i="4"/>
  <c r="AH114" i="4"/>
  <c r="AG114" i="4"/>
  <c r="AF114" i="4"/>
  <c r="AE114" i="4"/>
  <c r="AD114" i="4"/>
  <c r="AC114" i="4"/>
  <c r="AB114" i="4"/>
  <c r="AA114" i="4"/>
  <c r="Z114" i="4"/>
  <c r="Y114" i="4"/>
  <c r="X114" i="4"/>
  <c r="W114" i="4"/>
  <c r="V114" i="4"/>
  <c r="U114" i="4"/>
  <c r="T114" i="4"/>
  <c r="S114" i="4"/>
  <c r="R114" i="4"/>
  <c r="Q114" i="4"/>
  <c r="P114" i="4"/>
  <c r="O114" i="4"/>
  <c r="N114" i="4"/>
  <c r="M114" i="4"/>
  <c r="L114" i="4"/>
  <c r="K114" i="4"/>
  <c r="J114" i="4"/>
  <c r="I114" i="4"/>
  <c r="H114" i="4"/>
  <c r="G114" i="4"/>
  <c r="F114" i="4"/>
  <c r="E114" i="4"/>
  <c r="D114" i="4"/>
  <c r="C114" i="4"/>
  <c r="B114" i="4"/>
  <c r="A114" i="4"/>
  <c r="CB113" i="4"/>
  <c r="CA113" i="4"/>
  <c r="BZ113" i="4"/>
  <c r="BY113" i="4"/>
  <c r="BX113" i="4"/>
  <c r="BW113" i="4"/>
  <c r="BV113" i="4"/>
  <c r="BU113" i="4"/>
  <c r="BT113" i="4"/>
  <c r="BS113" i="4"/>
  <c r="BR113" i="4"/>
  <c r="BQ113" i="4"/>
  <c r="BP113" i="4"/>
  <c r="BO113" i="4"/>
  <c r="BN113" i="4"/>
  <c r="BM113" i="4"/>
  <c r="BL113" i="4"/>
  <c r="BK113" i="4"/>
  <c r="BJ113" i="4"/>
  <c r="BI113" i="4"/>
  <c r="BH113" i="4"/>
  <c r="BG113" i="4"/>
  <c r="BF113" i="4"/>
  <c r="BE113" i="4"/>
  <c r="BD113" i="4"/>
  <c r="BC113" i="4"/>
  <c r="BB113" i="4"/>
  <c r="BA113" i="4"/>
  <c r="AZ113" i="4"/>
  <c r="AY113" i="4"/>
  <c r="AX113" i="4"/>
  <c r="AW113" i="4"/>
  <c r="AV113" i="4"/>
  <c r="AU113" i="4"/>
  <c r="AT113" i="4"/>
  <c r="AS113" i="4"/>
  <c r="AR113" i="4"/>
  <c r="AQ113" i="4"/>
  <c r="AP113" i="4"/>
  <c r="AO113" i="4"/>
  <c r="AN113" i="4"/>
  <c r="AM113" i="4"/>
  <c r="AL113" i="4"/>
  <c r="AK113" i="4"/>
  <c r="AJ113" i="4"/>
  <c r="AI113" i="4"/>
  <c r="AH113" i="4"/>
  <c r="AG113" i="4"/>
  <c r="AF113" i="4"/>
  <c r="AE113" i="4"/>
  <c r="AD113" i="4"/>
  <c r="AC113" i="4"/>
  <c r="AB113" i="4"/>
  <c r="AA113" i="4"/>
  <c r="Z113" i="4"/>
  <c r="Y113" i="4"/>
  <c r="X113" i="4"/>
  <c r="W113" i="4"/>
  <c r="V113" i="4"/>
  <c r="U113" i="4"/>
  <c r="T113" i="4"/>
  <c r="S113" i="4"/>
  <c r="R113" i="4"/>
  <c r="Q113" i="4"/>
  <c r="P113" i="4"/>
  <c r="O113" i="4"/>
  <c r="N113" i="4"/>
  <c r="M113" i="4"/>
  <c r="L113" i="4"/>
  <c r="K113" i="4"/>
  <c r="J113" i="4"/>
  <c r="I113" i="4"/>
  <c r="H113" i="4"/>
  <c r="G113" i="4"/>
  <c r="F113" i="4"/>
  <c r="E113" i="4"/>
  <c r="D113" i="4"/>
  <c r="C113" i="4"/>
  <c r="B113" i="4"/>
  <c r="A113" i="4"/>
  <c r="CB112" i="4"/>
  <c r="CA112" i="4"/>
  <c r="BZ112" i="4"/>
  <c r="BY112" i="4"/>
  <c r="BX112" i="4"/>
  <c r="BW112" i="4"/>
  <c r="BV112" i="4"/>
  <c r="BU112" i="4"/>
  <c r="BT112" i="4"/>
  <c r="BS112" i="4"/>
  <c r="BR112" i="4"/>
  <c r="BQ112" i="4"/>
  <c r="BP112" i="4"/>
  <c r="BO112" i="4"/>
  <c r="BN112" i="4"/>
  <c r="BM112" i="4"/>
  <c r="BL112" i="4"/>
  <c r="BK112" i="4"/>
  <c r="BJ112" i="4"/>
  <c r="BI112" i="4"/>
  <c r="BH112" i="4"/>
  <c r="BG112" i="4"/>
  <c r="BF112" i="4"/>
  <c r="BE112" i="4"/>
  <c r="BD112" i="4"/>
  <c r="BC112" i="4"/>
  <c r="BB112" i="4"/>
  <c r="BA112" i="4"/>
  <c r="AZ112" i="4"/>
  <c r="AY112" i="4"/>
  <c r="AX112" i="4"/>
  <c r="AW112" i="4"/>
  <c r="AV112" i="4"/>
  <c r="AU112" i="4"/>
  <c r="AT112" i="4"/>
  <c r="AS112" i="4"/>
  <c r="AR112" i="4"/>
  <c r="AQ112" i="4"/>
  <c r="AP112" i="4"/>
  <c r="AO112" i="4"/>
  <c r="AN112" i="4"/>
  <c r="AM112" i="4"/>
  <c r="AL112" i="4"/>
  <c r="AK112" i="4"/>
  <c r="AJ112" i="4"/>
  <c r="AI112" i="4"/>
  <c r="AH112" i="4"/>
  <c r="AG112" i="4"/>
  <c r="AF112" i="4"/>
  <c r="AE112" i="4"/>
  <c r="AD112" i="4"/>
  <c r="AC112" i="4"/>
  <c r="AB112" i="4"/>
  <c r="AA112" i="4"/>
  <c r="Z112" i="4"/>
  <c r="Y112" i="4"/>
  <c r="X112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G112" i="4"/>
  <c r="F112" i="4"/>
  <c r="E112" i="4"/>
  <c r="D112" i="4"/>
  <c r="C112" i="4"/>
  <c r="B112" i="4"/>
  <c r="A112" i="4"/>
  <c r="CB111" i="4"/>
  <c r="CA111" i="4"/>
  <c r="BZ111" i="4"/>
  <c r="BY111" i="4"/>
  <c r="BX111" i="4"/>
  <c r="BW111" i="4"/>
  <c r="BV111" i="4"/>
  <c r="BU111" i="4"/>
  <c r="BT111" i="4"/>
  <c r="BS111" i="4"/>
  <c r="BR111" i="4"/>
  <c r="BQ111" i="4"/>
  <c r="BP111" i="4"/>
  <c r="BO111" i="4"/>
  <c r="BN111" i="4"/>
  <c r="BM111" i="4"/>
  <c r="BL111" i="4"/>
  <c r="BK111" i="4"/>
  <c r="BJ111" i="4"/>
  <c r="BI111" i="4"/>
  <c r="BH111" i="4"/>
  <c r="BG111" i="4"/>
  <c r="BF111" i="4"/>
  <c r="BE111" i="4"/>
  <c r="BD111" i="4"/>
  <c r="BC111" i="4"/>
  <c r="BB111" i="4"/>
  <c r="BA111" i="4"/>
  <c r="AZ111" i="4"/>
  <c r="AY111" i="4"/>
  <c r="AX111" i="4"/>
  <c r="AW111" i="4"/>
  <c r="AV111" i="4"/>
  <c r="AU111" i="4"/>
  <c r="AT111" i="4"/>
  <c r="AS111" i="4"/>
  <c r="AR111" i="4"/>
  <c r="AQ111" i="4"/>
  <c r="AP111" i="4"/>
  <c r="AO111" i="4"/>
  <c r="AN111" i="4"/>
  <c r="AM111" i="4"/>
  <c r="AL111" i="4"/>
  <c r="AK111" i="4"/>
  <c r="AJ111" i="4"/>
  <c r="AI111" i="4"/>
  <c r="AH111" i="4"/>
  <c r="AG111" i="4"/>
  <c r="AF111" i="4"/>
  <c r="AE111" i="4"/>
  <c r="AD111" i="4"/>
  <c r="AC111" i="4"/>
  <c r="AB111" i="4"/>
  <c r="AA111" i="4"/>
  <c r="Z111" i="4"/>
  <c r="Y111" i="4"/>
  <c r="X111" i="4"/>
  <c r="W111" i="4"/>
  <c r="V111" i="4"/>
  <c r="U111" i="4"/>
  <c r="T111" i="4"/>
  <c r="S111" i="4"/>
  <c r="R111" i="4"/>
  <c r="Q111" i="4"/>
  <c r="P111" i="4"/>
  <c r="O111" i="4"/>
  <c r="N111" i="4"/>
  <c r="M111" i="4"/>
  <c r="L111" i="4"/>
  <c r="K111" i="4"/>
  <c r="J111" i="4"/>
  <c r="I111" i="4"/>
  <c r="H111" i="4"/>
  <c r="G111" i="4"/>
  <c r="F111" i="4"/>
  <c r="E111" i="4"/>
  <c r="D111" i="4"/>
  <c r="C111" i="4"/>
  <c r="B111" i="4"/>
  <c r="A111" i="4"/>
  <c r="CB110" i="4"/>
  <c r="CA110" i="4"/>
  <c r="BZ110" i="4"/>
  <c r="BY110" i="4"/>
  <c r="BX110" i="4"/>
  <c r="BW110" i="4"/>
  <c r="BV110" i="4"/>
  <c r="BU110" i="4"/>
  <c r="BT110" i="4"/>
  <c r="BS110" i="4"/>
  <c r="BR110" i="4"/>
  <c r="BQ110" i="4"/>
  <c r="BP110" i="4"/>
  <c r="BO110" i="4"/>
  <c r="BN110" i="4"/>
  <c r="BM110" i="4"/>
  <c r="BL110" i="4"/>
  <c r="BK110" i="4"/>
  <c r="BJ110" i="4"/>
  <c r="BI110" i="4"/>
  <c r="BH110" i="4"/>
  <c r="BG110" i="4"/>
  <c r="BF110" i="4"/>
  <c r="BE110" i="4"/>
  <c r="BD110" i="4"/>
  <c r="BC110" i="4"/>
  <c r="BB110" i="4"/>
  <c r="BA110" i="4"/>
  <c r="AZ110" i="4"/>
  <c r="AY110" i="4"/>
  <c r="AX110" i="4"/>
  <c r="AW110" i="4"/>
  <c r="AV110" i="4"/>
  <c r="AU110" i="4"/>
  <c r="AT110" i="4"/>
  <c r="AS110" i="4"/>
  <c r="AR110" i="4"/>
  <c r="AQ110" i="4"/>
  <c r="AP110" i="4"/>
  <c r="AO110" i="4"/>
  <c r="AN110" i="4"/>
  <c r="AM110" i="4"/>
  <c r="AL110" i="4"/>
  <c r="AK110" i="4"/>
  <c r="AJ110" i="4"/>
  <c r="AI110" i="4"/>
  <c r="AH110" i="4"/>
  <c r="AG110" i="4"/>
  <c r="AF110" i="4"/>
  <c r="AE110" i="4"/>
  <c r="AD110" i="4"/>
  <c r="AC110" i="4"/>
  <c r="AB110" i="4"/>
  <c r="AA110" i="4"/>
  <c r="Z110" i="4"/>
  <c r="Y110" i="4"/>
  <c r="X110" i="4"/>
  <c r="W110" i="4"/>
  <c r="V110" i="4"/>
  <c r="U110" i="4"/>
  <c r="T110" i="4"/>
  <c r="S110" i="4"/>
  <c r="R110" i="4"/>
  <c r="Q110" i="4"/>
  <c r="P110" i="4"/>
  <c r="O110" i="4"/>
  <c r="N110" i="4"/>
  <c r="M110" i="4"/>
  <c r="L110" i="4"/>
  <c r="K110" i="4"/>
  <c r="J110" i="4"/>
  <c r="I110" i="4"/>
  <c r="H110" i="4"/>
  <c r="G110" i="4"/>
  <c r="F110" i="4"/>
  <c r="E110" i="4"/>
  <c r="D110" i="4"/>
  <c r="C110" i="4"/>
  <c r="B110" i="4"/>
  <c r="A110" i="4"/>
  <c r="CB109" i="4"/>
  <c r="CA109" i="4"/>
  <c r="BZ109" i="4"/>
  <c r="BY109" i="4"/>
  <c r="BX109" i="4"/>
  <c r="BW109" i="4"/>
  <c r="BV109" i="4"/>
  <c r="BU109" i="4"/>
  <c r="BT109" i="4"/>
  <c r="BS109" i="4"/>
  <c r="BR109" i="4"/>
  <c r="BQ109" i="4"/>
  <c r="BP109" i="4"/>
  <c r="BO109" i="4"/>
  <c r="BN109" i="4"/>
  <c r="BM109" i="4"/>
  <c r="BL109" i="4"/>
  <c r="BK109" i="4"/>
  <c r="BJ109" i="4"/>
  <c r="BI109" i="4"/>
  <c r="BH109" i="4"/>
  <c r="BG109" i="4"/>
  <c r="BF109" i="4"/>
  <c r="BE109" i="4"/>
  <c r="BD109" i="4"/>
  <c r="BC109" i="4"/>
  <c r="BB109" i="4"/>
  <c r="BA109" i="4"/>
  <c r="AZ109" i="4"/>
  <c r="AY109" i="4"/>
  <c r="AX109" i="4"/>
  <c r="AW109" i="4"/>
  <c r="AV109" i="4"/>
  <c r="AU109" i="4"/>
  <c r="AT109" i="4"/>
  <c r="AS109" i="4"/>
  <c r="AR109" i="4"/>
  <c r="AQ109" i="4"/>
  <c r="AP109" i="4"/>
  <c r="AO109" i="4"/>
  <c r="AN109" i="4"/>
  <c r="AM109" i="4"/>
  <c r="AL109" i="4"/>
  <c r="AK109" i="4"/>
  <c r="AJ109" i="4"/>
  <c r="AI109" i="4"/>
  <c r="AH109" i="4"/>
  <c r="AG109" i="4"/>
  <c r="AF109" i="4"/>
  <c r="AE109" i="4"/>
  <c r="AD109" i="4"/>
  <c r="AC109" i="4"/>
  <c r="AB109" i="4"/>
  <c r="AA109" i="4"/>
  <c r="Z109" i="4"/>
  <c r="Y109" i="4"/>
  <c r="X109" i="4"/>
  <c r="W109" i="4"/>
  <c r="V109" i="4"/>
  <c r="U109" i="4"/>
  <c r="T109" i="4"/>
  <c r="S109" i="4"/>
  <c r="R109" i="4"/>
  <c r="Q109" i="4"/>
  <c r="P109" i="4"/>
  <c r="O109" i="4"/>
  <c r="N109" i="4"/>
  <c r="M109" i="4"/>
  <c r="L109" i="4"/>
  <c r="K109" i="4"/>
  <c r="J109" i="4"/>
  <c r="I109" i="4"/>
  <c r="H109" i="4"/>
  <c r="G109" i="4"/>
  <c r="F109" i="4"/>
  <c r="E109" i="4"/>
  <c r="D109" i="4"/>
  <c r="C109" i="4"/>
  <c r="B109" i="4"/>
  <c r="A109" i="4"/>
  <c r="CB108" i="4"/>
  <c r="CA108" i="4"/>
  <c r="BZ108" i="4"/>
  <c r="BY108" i="4"/>
  <c r="BX108" i="4"/>
  <c r="BW108" i="4"/>
  <c r="BV108" i="4"/>
  <c r="BU108" i="4"/>
  <c r="BT108" i="4"/>
  <c r="BS108" i="4"/>
  <c r="BR108" i="4"/>
  <c r="BQ108" i="4"/>
  <c r="BP108" i="4"/>
  <c r="BO108" i="4"/>
  <c r="BN108" i="4"/>
  <c r="BM108" i="4"/>
  <c r="BL108" i="4"/>
  <c r="BK108" i="4"/>
  <c r="BJ108" i="4"/>
  <c r="BI108" i="4"/>
  <c r="BH108" i="4"/>
  <c r="BG108" i="4"/>
  <c r="BF108" i="4"/>
  <c r="BE108" i="4"/>
  <c r="BD108" i="4"/>
  <c r="BC108" i="4"/>
  <c r="BB108" i="4"/>
  <c r="BA108" i="4"/>
  <c r="AZ108" i="4"/>
  <c r="AY108" i="4"/>
  <c r="AX108" i="4"/>
  <c r="AW108" i="4"/>
  <c r="AV108" i="4"/>
  <c r="AU108" i="4"/>
  <c r="AT108" i="4"/>
  <c r="AS108" i="4"/>
  <c r="AR108" i="4"/>
  <c r="AQ108" i="4"/>
  <c r="AP108" i="4"/>
  <c r="AO108" i="4"/>
  <c r="AN108" i="4"/>
  <c r="AM108" i="4"/>
  <c r="AL108" i="4"/>
  <c r="AK108" i="4"/>
  <c r="AJ108" i="4"/>
  <c r="AI108" i="4"/>
  <c r="AH108" i="4"/>
  <c r="AG108" i="4"/>
  <c r="AF108" i="4"/>
  <c r="AE108" i="4"/>
  <c r="AD108" i="4"/>
  <c r="AC108" i="4"/>
  <c r="AB108" i="4"/>
  <c r="AA108" i="4"/>
  <c r="Z108" i="4"/>
  <c r="Y108" i="4"/>
  <c r="X108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G108" i="4"/>
  <c r="F108" i="4"/>
  <c r="E108" i="4"/>
  <c r="D108" i="4"/>
  <c r="C108" i="4"/>
  <c r="B108" i="4"/>
  <c r="A108" i="4"/>
  <c r="CB107" i="4"/>
  <c r="CA107" i="4"/>
  <c r="BZ107" i="4"/>
  <c r="BY107" i="4"/>
  <c r="BX107" i="4"/>
  <c r="BW107" i="4"/>
  <c r="BV107" i="4"/>
  <c r="BU107" i="4"/>
  <c r="BT107" i="4"/>
  <c r="BS107" i="4"/>
  <c r="BR107" i="4"/>
  <c r="BQ107" i="4"/>
  <c r="BP107" i="4"/>
  <c r="BO107" i="4"/>
  <c r="BN107" i="4"/>
  <c r="BM107" i="4"/>
  <c r="BL107" i="4"/>
  <c r="BK107" i="4"/>
  <c r="BJ107" i="4"/>
  <c r="BI107" i="4"/>
  <c r="BH107" i="4"/>
  <c r="BG107" i="4"/>
  <c r="BF107" i="4"/>
  <c r="BE107" i="4"/>
  <c r="BD107" i="4"/>
  <c r="BC107" i="4"/>
  <c r="BB107" i="4"/>
  <c r="BA107" i="4"/>
  <c r="AZ107" i="4"/>
  <c r="AY107" i="4"/>
  <c r="AX107" i="4"/>
  <c r="AW107" i="4"/>
  <c r="AV107" i="4"/>
  <c r="AU107" i="4"/>
  <c r="AT107" i="4"/>
  <c r="AS107" i="4"/>
  <c r="AR107" i="4"/>
  <c r="AQ107" i="4"/>
  <c r="AP107" i="4"/>
  <c r="AO107" i="4"/>
  <c r="AN107" i="4"/>
  <c r="AM107" i="4"/>
  <c r="AL107" i="4"/>
  <c r="AK107" i="4"/>
  <c r="AJ107" i="4"/>
  <c r="AI107" i="4"/>
  <c r="AH107" i="4"/>
  <c r="AG107" i="4"/>
  <c r="AF107" i="4"/>
  <c r="AE107" i="4"/>
  <c r="AD107" i="4"/>
  <c r="AC107" i="4"/>
  <c r="AB107" i="4"/>
  <c r="AA107" i="4"/>
  <c r="Z107" i="4"/>
  <c r="Y107" i="4"/>
  <c r="X107" i="4"/>
  <c r="W107" i="4"/>
  <c r="V107" i="4"/>
  <c r="U107" i="4"/>
  <c r="T107" i="4"/>
  <c r="S107" i="4"/>
  <c r="R107" i="4"/>
  <c r="Q107" i="4"/>
  <c r="P107" i="4"/>
  <c r="O107" i="4"/>
  <c r="N107" i="4"/>
  <c r="M107" i="4"/>
  <c r="L107" i="4"/>
  <c r="K107" i="4"/>
  <c r="J107" i="4"/>
  <c r="I107" i="4"/>
  <c r="H107" i="4"/>
  <c r="G107" i="4"/>
  <c r="F107" i="4"/>
  <c r="E107" i="4"/>
  <c r="D107" i="4"/>
  <c r="C107" i="4"/>
  <c r="B107" i="4"/>
  <c r="A107" i="4"/>
  <c r="CB106" i="4"/>
  <c r="CA106" i="4"/>
  <c r="BZ106" i="4"/>
  <c r="BY106" i="4"/>
  <c r="BX106" i="4"/>
  <c r="BW106" i="4"/>
  <c r="BV106" i="4"/>
  <c r="BU106" i="4"/>
  <c r="BT106" i="4"/>
  <c r="BS106" i="4"/>
  <c r="BR106" i="4"/>
  <c r="BQ106" i="4"/>
  <c r="BP106" i="4"/>
  <c r="BO106" i="4"/>
  <c r="BN106" i="4"/>
  <c r="BM106" i="4"/>
  <c r="BL106" i="4"/>
  <c r="BK106" i="4"/>
  <c r="BJ106" i="4"/>
  <c r="BI106" i="4"/>
  <c r="BH106" i="4"/>
  <c r="BG106" i="4"/>
  <c r="BF106" i="4"/>
  <c r="BE106" i="4"/>
  <c r="BD106" i="4"/>
  <c r="BC106" i="4"/>
  <c r="BB106" i="4"/>
  <c r="BA106" i="4"/>
  <c r="AZ106" i="4"/>
  <c r="AY106" i="4"/>
  <c r="AX106" i="4"/>
  <c r="AW106" i="4"/>
  <c r="AV106" i="4"/>
  <c r="AU106" i="4"/>
  <c r="AT106" i="4"/>
  <c r="AS106" i="4"/>
  <c r="AR106" i="4"/>
  <c r="AQ106" i="4"/>
  <c r="AP106" i="4"/>
  <c r="AO106" i="4"/>
  <c r="AN106" i="4"/>
  <c r="AM106" i="4"/>
  <c r="AL106" i="4"/>
  <c r="AK106" i="4"/>
  <c r="AJ106" i="4"/>
  <c r="AI106" i="4"/>
  <c r="AH106" i="4"/>
  <c r="AG106" i="4"/>
  <c r="AF106" i="4"/>
  <c r="AE106" i="4"/>
  <c r="AD106" i="4"/>
  <c r="AC106" i="4"/>
  <c r="AB106" i="4"/>
  <c r="AA106" i="4"/>
  <c r="Z106" i="4"/>
  <c r="Y106" i="4"/>
  <c r="X106" i="4"/>
  <c r="W106" i="4"/>
  <c r="V106" i="4"/>
  <c r="U106" i="4"/>
  <c r="T106" i="4"/>
  <c r="S106" i="4"/>
  <c r="R106" i="4"/>
  <c r="Q106" i="4"/>
  <c r="P106" i="4"/>
  <c r="O106" i="4"/>
  <c r="N106" i="4"/>
  <c r="M106" i="4"/>
  <c r="L106" i="4"/>
  <c r="K106" i="4"/>
  <c r="J106" i="4"/>
  <c r="I106" i="4"/>
  <c r="H106" i="4"/>
  <c r="G106" i="4"/>
  <c r="F106" i="4"/>
  <c r="E106" i="4"/>
  <c r="D106" i="4"/>
  <c r="C106" i="4"/>
  <c r="B106" i="4"/>
  <c r="A106" i="4"/>
  <c r="CB105" i="4"/>
  <c r="CA105" i="4"/>
  <c r="BZ105" i="4"/>
  <c r="BY105" i="4"/>
  <c r="BX105" i="4"/>
  <c r="BW105" i="4"/>
  <c r="BV105" i="4"/>
  <c r="BU105" i="4"/>
  <c r="BT105" i="4"/>
  <c r="BS105" i="4"/>
  <c r="BR105" i="4"/>
  <c r="BQ105" i="4"/>
  <c r="BP105" i="4"/>
  <c r="BO105" i="4"/>
  <c r="BN105" i="4"/>
  <c r="BM105" i="4"/>
  <c r="BL105" i="4"/>
  <c r="BK105" i="4"/>
  <c r="BJ105" i="4"/>
  <c r="BI105" i="4"/>
  <c r="BH105" i="4"/>
  <c r="BG105" i="4"/>
  <c r="BF105" i="4"/>
  <c r="BE105" i="4"/>
  <c r="BD105" i="4"/>
  <c r="BC105" i="4"/>
  <c r="BB105" i="4"/>
  <c r="BA105" i="4"/>
  <c r="AZ105" i="4"/>
  <c r="AY105" i="4"/>
  <c r="AX105" i="4"/>
  <c r="AW105" i="4"/>
  <c r="AV105" i="4"/>
  <c r="AU105" i="4"/>
  <c r="AT105" i="4"/>
  <c r="AS105" i="4"/>
  <c r="AR105" i="4"/>
  <c r="AQ105" i="4"/>
  <c r="AP105" i="4"/>
  <c r="AO105" i="4"/>
  <c r="AN105" i="4"/>
  <c r="AM105" i="4"/>
  <c r="AL105" i="4"/>
  <c r="AK105" i="4"/>
  <c r="AJ105" i="4"/>
  <c r="AI105" i="4"/>
  <c r="AH105" i="4"/>
  <c r="AG105" i="4"/>
  <c r="AF105" i="4"/>
  <c r="AE105" i="4"/>
  <c r="AD105" i="4"/>
  <c r="AC105" i="4"/>
  <c r="AB105" i="4"/>
  <c r="AA105" i="4"/>
  <c r="Z105" i="4"/>
  <c r="Y105" i="4"/>
  <c r="X105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E105" i="4"/>
  <c r="D105" i="4"/>
  <c r="C105" i="4"/>
  <c r="B105" i="4"/>
  <c r="A105" i="4"/>
  <c r="CB104" i="4"/>
  <c r="CA104" i="4"/>
  <c r="BZ104" i="4"/>
  <c r="BY104" i="4"/>
  <c r="BX104" i="4"/>
  <c r="BW104" i="4"/>
  <c r="BV104" i="4"/>
  <c r="BU104" i="4"/>
  <c r="BT104" i="4"/>
  <c r="BS104" i="4"/>
  <c r="BR104" i="4"/>
  <c r="BQ104" i="4"/>
  <c r="BP104" i="4"/>
  <c r="BO104" i="4"/>
  <c r="BN104" i="4"/>
  <c r="BM104" i="4"/>
  <c r="BL104" i="4"/>
  <c r="BK104" i="4"/>
  <c r="BJ104" i="4"/>
  <c r="BI104" i="4"/>
  <c r="BH104" i="4"/>
  <c r="BG104" i="4"/>
  <c r="BF104" i="4"/>
  <c r="BE104" i="4"/>
  <c r="BD104" i="4"/>
  <c r="BC104" i="4"/>
  <c r="BB104" i="4"/>
  <c r="BA104" i="4"/>
  <c r="AZ104" i="4"/>
  <c r="AY104" i="4"/>
  <c r="AX104" i="4"/>
  <c r="AW104" i="4"/>
  <c r="AV104" i="4"/>
  <c r="AU104" i="4"/>
  <c r="AT104" i="4"/>
  <c r="AS104" i="4"/>
  <c r="AR104" i="4"/>
  <c r="AQ104" i="4"/>
  <c r="AP104" i="4"/>
  <c r="AO104" i="4"/>
  <c r="AN104" i="4"/>
  <c r="AM104" i="4"/>
  <c r="AL104" i="4"/>
  <c r="AK104" i="4"/>
  <c r="AJ104" i="4"/>
  <c r="AI104" i="4"/>
  <c r="AH104" i="4"/>
  <c r="AG104" i="4"/>
  <c r="AF104" i="4"/>
  <c r="AE104" i="4"/>
  <c r="AD104" i="4"/>
  <c r="AC104" i="4"/>
  <c r="AB104" i="4"/>
  <c r="AA104" i="4"/>
  <c r="Z104" i="4"/>
  <c r="Y104" i="4"/>
  <c r="X104" i="4"/>
  <c r="W104" i="4"/>
  <c r="V104" i="4"/>
  <c r="U104" i="4"/>
  <c r="T104" i="4"/>
  <c r="S104" i="4"/>
  <c r="R104" i="4"/>
  <c r="Q104" i="4"/>
  <c r="P104" i="4"/>
  <c r="O104" i="4"/>
  <c r="N104" i="4"/>
  <c r="M104" i="4"/>
  <c r="L104" i="4"/>
  <c r="K104" i="4"/>
  <c r="J104" i="4"/>
  <c r="I104" i="4"/>
  <c r="H104" i="4"/>
  <c r="G104" i="4"/>
  <c r="F104" i="4"/>
  <c r="E104" i="4"/>
  <c r="D104" i="4"/>
  <c r="C104" i="4"/>
  <c r="B104" i="4"/>
  <c r="A104" i="4"/>
  <c r="CB103" i="4"/>
  <c r="CA103" i="4"/>
  <c r="BZ103" i="4"/>
  <c r="BY103" i="4"/>
  <c r="BX103" i="4"/>
  <c r="BW103" i="4"/>
  <c r="BV103" i="4"/>
  <c r="BU103" i="4"/>
  <c r="BT103" i="4"/>
  <c r="BS103" i="4"/>
  <c r="BR103" i="4"/>
  <c r="BQ103" i="4"/>
  <c r="BP103" i="4"/>
  <c r="BO103" i="4"/>
  <c r="BN103" i="4"/>
  <c r="BM103" i="4"/>
  <c r="BL103" i="4"/>
  <c r="BK103" i="4"/>
  <c r="BJ103" i="4"/>
  <c r="BI103" i="4"/>
  <c r="BH103" i="4"/>
  <c r="BG103" i="4"/>
  <c r="BF103" i="4"/>
  <c r="BE103" i="4"/>
  <c r="BD103" i="4"/>
  <c r="BC103" i="4"/>
  <c r="BB103" i="4"/>
  <c r="BA103" i="4"/>
  <c r="AZ103" i="4"/>
  <c r="AY103" i="4"/>
  <c r="AX103" i="4"/>
  <c r="AW103" i="4"/>
  <c r="AV103" i="4"/>
  <c r="AU103" i="4"/>
  <c r="AT103" i="4"/>
  <c r="AS103" i="4"/>
  <c r="AR103" i="4"/>
  <c r="AQ103" i="4"/>
  <c r="AP103" i="4"/>
  <c r="AO103" i="4"/>
  <c r="AN103" i="4"/>
  <c r="AM103" i="4"/>
  <c r="AL103" i="4"/>
  <c r="AK103" i="4"/>
  <c r="AJ103" i="4"/>
  <c r="AI103" i="4"/>
  <c r="AH103" i="4"/>
  <c r="AG103" i="4"/>
  <c r="AF103" i="4"/>
  <c r="AE103" i="4"/>
  <c r="AD103" i="4"/>
  <c r="AC103" i="4"/>
  <c r="AB103" i="4"/>
  <c r="AA103" i="4"/>
  <c r="Z103" i="4"/>
  <c r="Y103" i="4"/>
  <c r="X103" i="4"/>
  <c r="W103" i="4"/>
  <c r="V103" i="4"/>
  <c r="U103" i="4"/>
  <c r="T103" i="4"/>
  <c r="S103" i="4"/>
  <c r="R103" i="4"/>
  <c r="Q103" i="4"/>
  <c r="P103" i="4"/>
  <c r="O103" i="4"/>
  <c r="N103" i="4"/>
  <c r="M103" i="4"/>
  <c r="L103" i="4"/>
  <c r="K103" i="4"/>
  <c r="J103" i="4"/>
  <c r="I103" i="4"/>
  <c r="H103" i="4"/>
  <c r="G103" i="4"/>
  <c r="F103" i="4"/>
  <c r="E103" i="4"/>
  <c r="D103" i="4"/>
  <c r="C103" i="4"/>
  <c r="B103" i="4"/>
  <c r="A103" i="4"/>
  <c r="CB102" i="4"/>
  <c r="CA102" i="4"/>
  <c r="BZ102" i="4"/>
  <c r="BY102" i="4"/>
  <c r="BX102" i="4"/>
  <c r="BW102" i="4"/>
  <c r="BV102" i="4"/>
  <c r="BU102" i="4"/>
  <c r="BT102" i="4"/>
  <c r="BS102" i="4"/>
  <c r="BR102" i="4"/>
  <c r="BQ102" i="4"/>
  <c r="BP102" i="4"/>
  <c r="BO102" i="4"/>
  <c r="BN102" i="4"/>
  <c r="BM102" i="4"/>
  <c r="BL102" i="4"/>
  <c r="BK102" i="4"/>
  <c r="BJ102" i="4"/>
  <c r="BI102" i="4"/>
  <c r="BH102" i="4"/>
  <c r="BG102" i="4"/>
  <c r="BF102" i="4"/>
  <c r="BE102" i="4"/>
  <c r="BD102" i="4"/>
  <c r="BC102" i="4"/>
  <c r="BB102" i="4"/>
  <c r="BA102" i="4"/>
  <c r="AZ102" i="4"/>
  <c r="AY102" i="4"/>
  <c r="AX102" i="4"/>
  <c r="AW102" i="4"/>
  <c r="AV102" i="4"/>
  <c r="AU102" i="4"/>
  <c r="AT102" i="4"/>
  <c r="AS102" i="4"/>
  <c r="AR102" i="4"/>
  <c r="AQ102" i="4"/>
  <c r="AP102" i="4"/>
  <c r="AO102" i="4"/>
  <c r="AN102" i="4"/>
  <c r="AM102" i="4"/>
  <c r="AL102" i="4"/>
  <c r="AK102" i="4"/>
  <c r="AJ102" i="4"/>
  <c r="AI102" i="4"/>
  <c r="AH102" i="4"/>
  <c r="AG102" i="4"/>
  <c r="AF102" i="4"/>
  <c r="AE102" i="4"/>
  <c r="AD102" i="4"/>
  <c r="AC102" i="4"/>
  <c r="AB102" i="4"/>
  <c r="AA102" i="4"/>
  <c r="Z102" i="4"/>
  <c r="Y102" i="4"/>
  <c r="X102" i="4"/>
  <c r="W102" i="4"/>
  <c r="V102" i="4"/>
  <c r="U102" i="4"/>
  <c r="T102" i="4"/>
  <c r="S102" i="4"/>
  <c r="R102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D102" i="4"/>
  <c r="C102" i="4"/>
  <c r="B102" i="4"/>
  <c r="A102" i="4"/>
  <c r="CB101" i="4"/>
  <c r="CA101" i="4"/>
  <c r="BZ101" i="4"/>
  <c r="BY101" i="4"/>
  <c r="BX101" i="4"/>
  <c r="BW101" i="4"/>
  <c r="BV101" i="4"/>
  <c r="BU101" i="4"/>
  <c r="BT101" i="4"/>
  <c r="BS101" i="4"/>
  <c r="BR101" i="4"/>
  <c r="BQ101" i="4"/>
  <c r="BP101" i="4"/>
  <c r="BO101" i="4"/>
  <c r="BN101" i="4"/>
  <c r="BM101" i="4"/>
  <c r="BL101" i="4"/>
  <c r="BK101" i="4"/>
  <c r="BJ101" i="4"/>
  <c r="BI101" i="4"/>
  <c r="BH101" i="4"/>
  <c r="BG101" i="4"/>
  <c r="BF101" i="4"/>
  <c r="BE101" i="4"/>
  <c r="BD101" i="4"/>
  <c r="BC101" i="4"/>
  <c r="BB101" i="4"/>
  <c r="BA101" i="4"/>
  <c r="AZ101" i="4"/>
  <c r="AY101" i="4"/>
  <c r="AX101" i="4"/>
  <c r="AW101" i="4"/>
  <c r="AV101" i="4"/>
  <c r="AU101" i="4"/>
  <c r="AT101" i="4"/>
  <c r="AS101" i="4"/>
  <c r="AR101" i="4"/>
  <c r="AQ101" i="4"/>
  <c r="AP101" i="4"/>
  <c r="AO101" i="4"/>
  <c r="AN101" i="4"/>
  <c r="AM101" i="4"/>
  <c r="AL101" i="4"/>
  <c r="AK101" i="4"/>
  <c r="AJ101" i="4"/>
  <c r="AI101" i="4"/>
  <c r="AH101" i="4"/>
  <c r="AG101" i="4"/>
  <c r="AF101" i="4"/>
  <c r="AE101" i="4"/>
  <c r="AD101" i="4"/>
  <c r="AC101" i="4"/>
  <c r="AB101" i="4"/>
  <c r="AA101" i="4"/>
  <c r="Z101" i="4"/>
  <c r="Y101" i="4"/>
  <c r="X101" i="4"/>
  <c r="W101" i="4"/>
  <c r="V101" i="4"/>
  <c r="U101" i="4"/>
  <c r="T101" i="4"/>
  <c r="S101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C101" i="4"/>
  <c r="B101" i="4"/>
  <c r="A101" i="4"/>
  <c r="CB100" i="4"/>
  <c r="CA100" i="4"/>
  <c r="BZ100" i="4"/>
  <c r="BY100" i="4"/>
  <c r="BX100" i="4"/>
  <c r="BW100" i="4"/>
  <c r="BV100" i="4"/>
  <c r="BU100" i="4"/>
  <c r="BT100" i="4"/>
  <c r="BS100" i="4"/>
  <c r="BR100" i="4"/>
  <c r="BQ100" i="4"/>
  <c r="BP100" i="4"/>
  <c r="BO100" i="4"/>
  <c r="BN100" i="4"/>
  <c r="BM100" i="4"/>
  <c r="BL100" i="4"/>
  <c r="BK100" i="4"/>
  <c r="BJ100" i="4"/>
  <c r="BI100" i="4"/>
  <c r="BH100" i="4"/>
  <c r="BG100" i="4"/>
  <c r="BF100" i="4"/>
  <c r="BE100" i="4"/>
  <c r="BD100" i="4"/>
  <c r="BC100" i="4"/>
  <c r="BB100" i="4"/>
  <c r="BA100" i="4"/>
  <c r="AZ100" i="4"/>
  <c r="AY100" i="4"/>
  <c r="AX100" i="4"/>
  <c r="AW100" i="4"/>
  <c r="AV100" i="4"/>
  <c r="AU100" i="4"/>
  <c r="AT100" i="4"/>
  <c r="AS100" i="4"/>
  <c r="AR100" i="4"/>
  <c r="AQ100" i="4"/>
  <c r="AP100" i="4"/>
  <c r="AO100" i="4"/>
  <c r="AN100" i="4"/>
  <c r="AM100" i="4"/>
  <c r="AL100" i="4"/>
  <c r="AK100" i="4"/>
  <c r="AJ100" i="4"/>
  <c r="AI100" i="4"/>
  <c r="AH100" i="4"/>
  <c r="AG100" i="4"/>
  <c r="AF100" i="4"/>
  <c r="AE100" i="4"/>
  <c r="AD100" i="4"/>
  <c r="AC100" i="4"/>
  <c r="AB100" i="4"/>
  <c r="AA100" i="4"/>
  <c r="Z100" i="4"/>
  <c r="Y100" i="4"/>
  <c r="X100" i="4"/>
  <c r="W100" i="4"/>
  <c r="V100" i="4"/>
  <c r="U100" i="4"/>
  <c r="T100" i="4"/>
  <c r="S100" i="4"/>
  <c r="R100" i="4"/>
  <c r="Q100" i="4"/>
  <c r="P100" i="4"/>
  <c r="O100" i="4"/>
  <c r="N100" i="4"/>
  <c r="M100" i="4"/>
  <c r="L100" i="4"/>
  <c r="K100" i="4"/>
  <c r="J100" i="4"/>
  <c r="I100" i="4"/>
  <c r="H100" i="4"/>
  <c r="G100" i="4"/>
  <c r="F100" i="4"/>
  <c r="E100" i="4"/>
  <c r="D100" i="4"/>
  <c r="C100" i="4"/>
  <c r="B100" i="4"/>
  <c r="A100" i="4"/>
  <c r="CB99" i="4"/>
  <c r="CA99" i="4"/>
  <c r="BZ99" i="4"/>
  <c r="BY99" i="4"/>
  <c r="BX99" i="4"/>
  <c r="BW99" i="4"/>
  <c r="BV99" i="4"/>
  <c r="BU99" i="4"/>
  <c r="BT99" i="4"/>
  <c r="BS99" i="4"/>
  <c r="BR99" i="4"/>
  <c r="BQ99" i="4"/>
  <c r="BP99" i="4"/>
  <c r="BO99" i="4"/>
  <c r="BN99" i="4"/>
  <c r="BM99" i="4"/>
  <c r="BL99" i="4"/>
  <c r="BK99" i="4"/>
  <c r="BJ99" i="4"/>
  <c r="BI99" i="4"/>
  <c r="BH99" i="4"/>
  <c r="BG99" i="4"/>
  <c r="BF99" i="4"/>
  <c r="BE99" i="4"/>
  <c r="BD99" i="4"/>
  <c r="BC99" i="4"/>
  <c r="BB99" i="4"/>
  <c r="BA99" i="4"/>
  <c r="AZ99" i="4"/>
  <c r="AY99" i="4"/>
  <c r="AX99" i="4"/>
  <c r="AW99" i="4"/>
  <c r="AV99" i="4"/>
  <c r="AU99" i="4"/>
  <c r="AT99" i="4"/>
  <c r="AS99" i="4"/>
  <c r="AR99" i="4"/>
  <c r="AQ99" i="4"/>
  <c r="AP99" i="4"/>
  <c r="AO99" i="4"/>
  <c r="AN99" i="4"/>
  <c r="AM99" i="4"/>
  <c r="AL99" i="4"/>
  <c r="AK99" i="4"/>
  <c r="AJ99" i="4"/>
  <c r="AI99" i="4"/>
  <c r="AH99" i="4"/>
  <c r="AG99" i="4"/>
  <c r="AF99" i="4"/>
  <c r="AE99" i="4"/>
  <c r="AD99" i="4"/>
  <c r="AC99" i="4"/>
  <c r="AB99" i="4"/>
  <c r="AA99" i="4"/>
  <c r="Z99" i="4"/>
  <c r="Y99" i="4"/>
  <c r="X99" i="4"/>
  <c r="W99" i="4"/>
  <c r="V99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H99" i="4"/>
  <c r="G99" i="4"/>
  <c r="F99" i="4"/>
  <c r="E99" i="4"/>
  <c r="D99" i="4"/>
  <c r="C99" i="4"/>
  <c r="B99" i="4"/>
  <c r="A99" i="4"/>
  <c r="CB98" i="4"/>
  <c r="CA98" i="4"/>
  <c r="BZ98" i="4"/>
  <c r="BY98" i="4"/>
  <c r="BX98" i="4"/>
  <c r="BW98" i="4"/>
  <c r="BV98" i="4"/>
  <c r="BU98" i="4"/>
  <c r="BT98" i="4"/>
  <c r="BS98" i="4"/>
  <c r="BR98" i="4"/>
  <c r="BQ98" i="4"/>
  <c r="BP98" i="4"/>
  <c r="BO98" i="4"/>
  <c r="BN98" i="4"/>
  <c r="BM98" i="4"/>
  <c r="BL98" i="4"/>
  <c r="BK98" i="4"/>
  <c r="BJ98" i="4"/>
  <c r="BI98" i="4"/>
  <c r="BH98" i="4"/>
  <c r="BG98" i="4"/>
  <c r="BF98" i="4"/>
  <c r="BE98" i="4"/>
  <c r="BD98" i="4"/>
  <c r="BC98" i="4"/>
  <c r="BB98" i="4"/>
  <c r="BA98" i="4"/>
  <c r="AZ98" i="4"/>
  <c r="AY98" i="4"/>
  <c r="AX98" i="4"/>
  <c r="AW98" i="4"/>
  <c r="AV98" i="4"/>
  <c r="AU98" i="4"/>
  <c r="AT98" i="4"/>
  <c r="AS98" i="4"/>
  <c r="AR98" i="4"/>
  <c r="AQ98" i="4"/>
  <c r="AP98" i="4"/>
  <c r="AO98" i="4"/>
  <c r="AN98" i="4"/>
  <c r="AM98" i="4"/>
  <c r="AL98" i="4"/>
  <c r="AK98" i="4"/>
  <c r="AJ98" i="4"/>
  <c r="AI98" i="4"/>
  <c r="AH98" i="4"/>
  <c r="AG98" i="4"/>
  <c r="AF98" i="4"/>
  <c r="AE98" i="4"/>
  <c r="AD98" i="4"/>
  <c r="AC98" i="4"/>
  <c r="AB98" i="4"/>
  <c r="AA98" i="4"/>
  <c r="Z98" i="4"/>
  <c r="Y98" i="4"/>
  <c r="X98" i="4"/>
  <c r="W98" i="4"/>
  <c r="V98" i="4"/>
  <c r="U98" i="4"/>
  <c r="T98" i="4"/>
  <c r="S98" i="4"/>
  <c r="R98" i="4"/>
  <c r="Q98" i="4"/>
  <c r="P98" i="4"/>
  <c r="O98" i="4"/>
  <c r="N98" i="4"/>
  <c r="M98" i="4"/>
  <c r="L98" i="4"/>
  <c r="K98" i="4"/>
  <c r="J98" i="4"/>
  <c r="I98" i="4"/>
  <c r="H98" i="4"/>
  <c r="G98" i="4"/>
  <c r="F98" i="4"/>
  <c r="E98" i="4"/>
  <c r="D98" i="4"/>
  <c r="C98" i="4"/>
  <c r="B98" i="4"/>
  <c r="A98" i="4"/>
  <c r="CB97" i="4"/>
  <c r="CA97" i="4"/>
  <c r="BZ97" i="4"/>
  <c r="BY97" i="4"/>
  <c r="BX97" i="4"/>
  <c r="BW97" i="4"/>
  <c r="BV97" i="4"/>
  <c r="BU97" i="4"/>
  <c r="BT97" i="4"/>
  <c r="BS97" i="4"/>
  <c r="BR97" i="4"/>
  <c r="BQ97" i="4"/>
  <c r="BP97" i="4"/>
  <c r="BO97" i="4"/>
  <c r="BN97" i="4"/>
  <c r="BM97" i="4"/>
  <c r="BL97" i="4"/>
  <c r="BK97" i="4"/>
  <c r="BJ97" i="4"/>
  <c r="BI97" i="4"/>
  <c r="BH97" i="4"/>
  <c r="BG97" i="4"/>
  <c r="BF97" i="4"/>
  <c r="BE97" i="4"/>
  <c r="BD97" i="4"/>
  <c r="BC97" i="4"/>
  <c r="BB97" i="4"/>
  <c r="BA97" i="4"/>
  <c r="AZ97" i="4"/>
  <c r="AY97" i="4"/>
  <c r="AX97" i="4"/>
  <c r="AW97" i="4"/>
  <c r="AV97" i="4"/>
  <c r="AU97" i="4"/>
  <c r="AT97" i="4"/>
  <c r="AS97" i="4"/>
  <c r="AR97" i="4"/>
  <c r="AQ97" i="4"/>
  <c r="AP97" i="4"/>
  <c r="AO97" i="4"/>
  <c r="AN97" i="4"/>
  <c r="AM97" i="4"/>
  <c r="AL97" i="4"/>
  <c r="AK97" i="4"/>
  <c r="AJ97" i="4"/>
  <c r="AI97" i="4"/>
  <c r="AH97" i="4"/>
  <c r="AG97" i="4"/>
  <c r="AF97" i="4"/>
  <c r="AE97" i="4"/>
  <c r="AD97" i="4"/>
  <c r="AC97" i="4"/>
  <c r="AB97" i="4"/>
  <c r="AA97" i="4"/>
  <c r="Z97" i="4"/>
  <c r="Y97" i="4"/>
  <c r="X97" i="4"/>
  <c r="W97" i="4"/>
  <c r="V97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H97" i="4"/>
  <c r="G97" i="4"/>
  <c r="F97" i="4"/>
  <c r="E97" i="4"/>
  <c r="D97" i="4"/>
  <c r="C97" i="4"/>
  <c r="B97" i="4"/>
  <c r="A97" i="4"/>
  <c r="CB96" i="4"/>
  <c r="CA96" i="4"/>
  <c r="BZ96" i="4"/>
  <c r="BY96" i="4"/>
  <c r="BX96" i="4"/>
  <c r="BW96" i="4"/>
  <c r="BV96" i="4"/>
  <c r="BU96" i="4"/>
  <c r="BT96" i="4"/>
  <c r="BS96" i="4"/>
  <c r="BR96" i="4"/>
  <c r="BQ96" i="4"/>
  <c r="BP96" i="4"/>
  <c r="BO96" i="4"/>
  <c r="BN96" i="4"/>
  <c r="BM96" i="4"/>
  <c r="BL96" i="4"/>
  <c r="BK96" i="4"/>
  <c r="BJ96" i="4"/>
  <c r="BI96" i="4"/>
  <c r="BH96" i="4"/>
  <c r="BG96" i="4"/>
  <c r="BF96" i="4"/>
  <c r="BE96" i="4"/>
  <c r="BD96" i="4"/>
  <c r="BC96" i="4"/>
  <c r="BB96" i="4"/>
  <c r="BA96" i="4"/>
  <c r="AZ96" i="4"/>
  <c r="AY96" i="4"/>
  <c r="AX96" i="4"/>
  <c r="AW96" i="4"/>
  <c r="AV96" i="4"/>
  <c r="AU96" i="4"/>
  <c r="AT96" i="4"/>
  <c r="AS96" i="4"/>
  <c r="AR96" i="4"/>
  <c r="AQ96" i="4"/>
  <c r="AP96" i="4"/>
  <c r="AO96" i="4"/>
  <c r="AN96" i="4"/>
  <c r="AM96" i="4"/>
  <c r="AL96" i="4"/>
  <c r="AK96" i="4"/>
  <c r="AJ96" i="4"/>
  <c r="AI96" i="4"/>
  <c r="AH96" i="4"/>
  <c r="AG96" i="4"/>
  <c r="AF96" i="4"/>
  <c r="AE96" i="4"/>
  <c r="AD96" i="4"/>
  <c r="AC96" i="4"/>
  <c r="AB96" i="4"/>
  <c r="AA96" i="4"/>
  <c r="Z96" i="4"/>
  <c r="Y96" i="4"/>
  <c r="X96" i="4"/>
  <c r="W96" i="4"/>
  <c r="V96" i="4"/>
  <c r="U96" i="4"/>
  <c r="T96" i="4"/>
  <c r="S96" i="4"/>
  <c r="R96" i="4"/>
  <c r="Q96" i="4"/>
  <c r="P96" i="4"/>
  <c r="O96" i="4"/>
  <c r="N96" i="4"/>
  <c r="M96" i="4"/>
  <c r="L96" i="4"/>
  <c r="K96" i="4"/>
  <c r="J96" i="4"/>
  <c r="I96" i="4"/>
  <c r="H96" i="4"/>
  <c r="G96" i="4"/>
  <c r="F96" i="4"/>
  <c r="E96" i="4"/>
  <c r="D96" i="4"/>
  <c r="C96" i="4"/>
  <c r="B96" i="4"/>
  <c r="A96" i="4"/>
  <c r="CB95" i="4"/>
  <c r="CA95" i="4"/>
  <c r="BZ95" i="4"/>
  <c r="BY95" i="4"/>
  <c r="BX95" i="4"/>
  <c r="BW95" i="4"/>
  <c r="BV95" i="4"/>
  <c r="BU95" i="4"/>
  <c r="BT95" i="4"/>
  <c r="BS95" i="4"/>
  <c r="BR95" i="4"/>
  <c r="BQ95" i="4"/>
  <c r="BP95" i="4"/>
  <c r="BO95" i="4"/>
  <c r="BN95" i="4"/>
  <c r="BM95" i="4"/>
  <c r="BL95" i="4"/>
  <c r="BK95" i="4"/>
  <c r="BJ95" i="4"/>
  <c r="BI95" i="4"/>
  <c r="BH95" i="4"/>
  <c r="BG95" i="4"/>
  <c r="BF95" i="4"/>
  <c r="BE95" i="4"/>
  <c r="BD95" i="4"/>
  <c r="BC95" i="4"/>
  <c r="BB95" i="4"/>
  <c r="BA95" i="4"/>
  <c r="AZ95" i="4"/>
  <c r="AY95" i="4"/>
  <c r="AX95" i="4"/>
  <c r="AW95" i="4"/>
  <c r="AV95" i="4"/>
  <c r="AU95" i="4"/>
  <c r="AT95" i="4"/>
  <c r="AS95" i="4"/>
  <c r="AR95" i="4"/>
  <c r="AQ95" i="4"/>
  <c r="AP95" i="4"/>
  <c r="AO95" i="4"/>
  <c r="AN95" i="4"/>
  <c r="AM95" i="4"/>
  <c r="AL95" i="4"/>
  <c r="AK95" i="4"/>
  <c r="AJ95" i="4"/>
  <c r="AI95" i="4"/>
  <c r="AH95" i="4"/>
  <c r="AG95" i="4"/>
  <c r="AF95" i="4"/>
  <c r="AE95" i="4"/>
  <c r="AD95" i="4"/>
  <c r="AC95" i="4"/>
  <c r="AB95" i="4"/>
  <c r="AA95" i="4"/>
  <c r="Z95" i="4"/>
  <c r="Y95" i="4"/>
  <c r="X95" i="4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J95" i="4"/>
  <c r="I95" i="4"/>
  <c r="H95" i="4"/>
  <c r="G95" i="4"/>
  <c r="F95" i="4"/>
  <c r="E95" i="4"/>
  <c r="D95" i="4"/>
  <c r="C95" i="4"/>
  <c r="B95" i="4"/>
  <c r="A95" i="4"/>
  <c r="CB94" i="4"/>
  <c r="CA94" i="4"/>
  <c r="BZ94" i="4"/>
  <c r="BY94" i="4"/>
  <c r="BX94" i="4"/>
  <c r="BW94" i="4"/>
  <c r="BV94" i="4"/>
  <c r="BU94" i="4"/>
  <c r="BT94" i="4"/>
  <c r="BS94" i="4"/>
  <c r="BR94" i="4"/>
  <c r="BQ94" i="4"/>
  <c r="BP94" i="4"/>
  <c r="BO94" i="4"/>
  <c r="BN94" i="4"/>
  <c r="BM94" i="4"/>
  <c r="BL94" i="4"/>
  <c r="BK94" i="4"/>
  <c r="BJ94" i="4"/>
  <c r="BI94" i="4"/>
  <c r="BH94" i="4"/>
  <c r="BG94" i="4"/>
  <c r="BF94" i="4"/>
  <c r="BE94" i="4"/>
  <c r="BD94" i="4"/>
  <c r="BC94" i="4"/>
  <c r="BB94" i="4"/>
  <c r="BA94" i="4"/>
  <c r="AZ94" i="4"/>
  <c r="AY94" i="4"/>
  <c r="AX94" i="4"/>
  <c r="AW94" i="4"/>
  <c r="AV94" i="4"/>
  <c r="AU94" i="4"/>
  <c r="AT94" i="4"/>
  <c r="AS94" i="4"/>
  <c r="AR94" i="4"/>
  <c r="AQ94" i="4"/>
  <c r="AP94" i="4"/>
  <c r="AO94" i="4"/>
  <c r="AN94" i="4"/>
  <c r="AM94" i="4"/>
  <c r="AL94" i="4"/>
  <c r="AK94" i="4"/>
  <c r="AJ94" i="4"/>
  <c r="AI94" i="4"/>
  <c r="AH94" i="4"/>
  <c r="AG94" i="4"/>
  <c r="AF94" i="4"/>
  <c r="AE94" i="4"/>
  <c r="AD94" i="4"/>
  <c r="AC94" i="4"/>
  <c r="AB94" i="4"/>
  <c r="AA94" i="4"/>
  <c r="Z94" i="4"/>
  <c r="Y94" i="4"/>
  <c r="X94" i="4"/>
  <c r="W94" i="4"/>
  <c r="V94" i="4"/>
  <c r="U94" i="4"/>
  <c r="T94" i="4"/>
  <c r="S94" i="4"/>
  <c r="R94" i="4"/>
  <c r="Q94" i="4"/>
  <c r="P94" i="4"/>
  <c r="O94" i="4"/>
  <c r="N94" i="4"/>
  <c r="M94" i="4"/>
  <c r="L94" i="4"/>
  <c r="K94" i="4"/>
  <c r="J94" i="4"/>
  <c r="I94" i="4"/>
  <c r="H94" i="4"/>
  <c r="G94" i="4"/>
  <c r="F94" i="4"/>
  <c r="E94" i="4"/>
  <c r="D94" i="4"/>
  <c r="C94" i="4"/>
  <c r="B94" i="4"/>
  <c r="A94" i="4"/>
  <c r="CB93" i="4"/>
  <c r="CA93" i="4"/>
  <c r="BZ93" i="4"/>
  <c r="BY93" i="4"/>
  <c r="BX93" i="4"/>
  <c r="BW93" i="4"/>
  <c r="BV93" i="4"/>
  <c r="BU93" i="4"/>
  <c r="BT93" i="4"/>
  <c r="BS93" i="4"/>
  <c r="BR93" i="4"/>
  <c r="BQ93" i="4"/>
  <c r="BP93" i="4"/>
  <c r="BO93" i="4"/>
  <c r="BN93" i="4"/>
  <c r="BM93" i="4"/>
  <c r="BL93" i="4"/>
  <c r="BK93" i="4"/>
  <c r="BJ93" i="4"/>
  <c r="BI93" i="4"/>
  <c r="BH93" i="4"/>
  <c r="BG93" i="4"/>
  <c r="BF93" i="4"/>
  <c r="BE93" i="4"/>
  <c r="BD93" i="4"/>
  <c r="BC93" i="4"/>
  <c r="BB93" i="4"/>
  <c r="BA93" i="4"/>
  <c r="AZ93" i="4"/>
  <c r="AY93" i="4"/>
  <c r="AX93" i="4"/>
  <c r="AW93" i="4"/>
  <c r="AV93" i="4"/>
  <c r="AU93" i="4"/>
  <c r="AT93" i="4"/>
  <c r="AS93" i="4"/>
  <c r="AR93" i="4"/>
  <c r="AQ93" i="4"/>
  <c r="AP93" i="4"/>
  <c r="AO93" i="4"/>
  <c r="AN93" i="4"/>
  <c r="AM93" i="4"/>
  <c r="AL93" i="4"/>
  <c r="AK93" i="4"/>
  <c r="AJ93" i="4"/>
  <c r="AI93" i="4"/>
  <c r="AH93" i="4"/>
  <c r="AG93" i="4"/>
  <c r="AF93" i="4"/>
  <c r="AE93" i="4"/>
  <c r="AD93" i="4"/>
  <c r="AC93" i="4"/>
  <c r="AB93" i="4"/>
  <c r="AA93" i="4"/>
  <c r="Z93" i="4"/>
  <c r="Y93" i="4"/>
  <c r="X93" i="4"/>
  <c r="W93" i="4"/>
  <c r="V93" i="4"/>
  <c r="U93" i="4"/>
  <c r="T93" i="4"/>
  <c r="S93" i="4"/>
  <c r="R93" i="4"/>
  <c r="Q93" i="4"/>
  <c r="P93" i="4"/>
  <c r="O93" i="4"/>
  <c r="N93" i="4"/>
  <c r="M93" i="4"/>
  <c r="L93" i="4"/>
  <c r="K93" i="4"/>
  <c r="J93" i="4"/>
  <c r="I93" i="4"/>
  <c r="H93" i="4"/>
  <c r="G93" i="4"/>
  <c r="F93" i="4"/>
  <c r="E93" i="4"/>
  <c r="D93" i="4"/>
  <c r="C93" i="4"/>
  <c r="B93" i="4"/>
  <c r="A93" i="4"/>
  <c r="CB92" i="4"/>
  <c r="CA92" i="4"/>
  <c r="BZ92" i="4"/>
  <c r="BY92" i="4"/>
  <c r="BX92" i="4"/>
  <c r="BW92" i="4"/>
  <c r="BV92" i="4"/>
  <c r="BU92" i="4"/>
  <c r="BT92" i="4"/>
  <c r="BS92" i="4"/>
  <c r="BR92" i="4"/>
  <c r="BQ92" i="4"/>
  <c r="BP92" i="4"/>
  <c r="BO92" i="4"/>
  <c r="BN92" i="4"/>
  <c r="BM92" i="4"/>
  <c r="BL92" i="4"/>
  <c r="BK92" i="4"/>
  <c r="BJ92" i="4"/>
  <c r="BI92" i="4"/>
  <c r="BH92" i="4"/>
  <c r="BG92" i="4"/>
  <c r="BF92" i="4"/>
  <c r="BE92" i="4"/>
  <c r="BD92" i="4"/>
  <c r="BC92" i="4"/>
  <c r="BB92" i="4"/>
  <c r="BA92" i="4"/>
  <c r="AZ92" i="4"/>
  <c r="AY92" i="4"/>
  <c r="AX92" i="4"/>
  <c r="AW92" i="4"/>
  <c r="AV92" i="4"/>
  <c r="AU92" i="4"/>
  <c r="AT92" i="4"/>
  <c r="AS92" i="4"/>
  <c r="AR92" i="4"/>
  <c r="AQ92" i="4"/>
  <c r="AP92" i="4"/>
  <c r="AO92" i="4"/>
  <c r="AN92" i="4"/>
  <c r="AM92" i="4"/>
  <c r="AL92" i="4"/>
  <c r="AK92" i="4"/>
  <c r="AJ92" i="4"/>
  <c r="AI92" i="4"/>
  <c r="AH92" i="4"/>
  <c r="AG92" i="4"/>
  <c r="AF92" i="4"/>
  <c r="AE92" i="4"/>
  <c r="AD92" i="4"/>
  <c r="AC92" i="4"/>
  <c r="AB92" i="4"/>
  <c r="AA92" i="4"/>
  <c r="Z92" i="4"/>
  <c r="Y92" i="4"/>
  <c r="X92" i="4"/>
  <c r="W92" i="4"/>
  <c r="V92" i="4"/>
  <c r="U92" i="4"/>
  <c r="T92" i="4"/>
  <c r="S92" i="4"/>
  <c r="R92" i="4"/>
  <c r="Q92" i="4"/>
  <c r="P92" i="4"/>
  <c r="O92" i="4"/>
  <c r="N92" i="4"/>
  <c r="M92" i="4"/>
  <c r="L92" i="4"/>
  <c r="K92" i="4"/>
  <c r="J92" i="4"/>
  <c r="I92" i="4"/>
  <c r="H92" i="4"/>
  <c r="G92" i="4"/>
  <c r="F92" i="4"/>
  <c r="E92" i="4"/>
  <c r="D92" i="4"/>
  <c r="C92" i="4"/>
  <c r="B92" i="4"/>
  <c r="A92" i="4"/>
  <c r="CB91" i="4"/>
  <c r="CA91" i="4"/>
  <c r="BZ91" i="4"/>
  <c r="BY91" i="4"/>
  <c r="BX91" i="4"/>
  <c r="BW91" i="4"/>
  <c r="BV91" i="4"/>
  <c r="BU91" i="4"/>
  <c r="BT91" i="4"/>
  <c r="BS91" i="4"/>
  <c r="BR91" i="4"/>
  <c r="BQ91" i="4"/>
  <c r="BP91" i="4"/>
  <c r="BO91" i="4"/>
  <c r="BN91" i="4"/>
  <c r="BM91" i="4"/>
  <c r="BL91" i="4"/>
  <c r="BK91" i="4"/>
  <c r="BJ91" i="4"/>
  <c r="BI91" i="4"/>
  <c r="BH91" i="4"/>
  <c r="BG91" i="4"/>
  <c r="BF91" i="4"/>
  <c r="BE91" i="4"/>
  <c r="BD91" i="4"/>
  <c r="BC91" i="4"/>
  <c r="BB91" i="4"/>
  <c r="BA91" i="4"/>
  <c r="AZ91" i="4"/>
  <c r="AY91" i="4"/>
  <c r="AX91" i="4"/>
  <c r="AW91" i="4"/>
  <c r="AV91" i="4"/>
  <c r="AU91" i="4"/>
  <c r="AT91" i="4"/>
  <c r="AS91" i="4"/>
  <c r="AR91" i="4"/>
  <c r="AQ91" i="4"/>
  <c r="AP91" i="4"/>
  <c r="AO91" i="4"/>
  <c r="AN91" i="4"/>
  <c r="AM91" i="4"/>
  <c r="AL91" i="4"/>
  <c r="AK91" i="4"/>
  <c r="AJ91" i="4"/>
  <c r="AI91" i="4"/>
  <c r="AH91" i="4"/>
  <c r="AG91" i="4"/>
  <c r="AF91" i="4"/>
  <c r="AE91" i="4"/>
  <c r="AD91" i="4"/>
  <c r="AC91" i="4"/>
  <c r="AB91" i="4"/>
  <c r="AA91" i="4"/>
  <c r="Z91" i="4"/>
  <c r="Y91" i="4"/>
  <c r="X91" i="4"/>
  <c r="W91" i="4"/>
  <c r="V91" i="4"/>
  <c r="U91" i="4"/>
  <c r="T91" i="4"/>
  <c r="S91" i="4"/>
  <c r="R91" i="4"/>
  <c r="Q91" i="4"/>
  <c r="P91" i="4"/>
  <c r="O91" i="4"/>
  <c r="N91" i="4"/>
  <c r="M91" i="4"/>
  <c r="L91" i="4"/>
  <c r="K91" i="4"/>
  <c r="J91" i="4"/>
  <c r="I91" i="4"/>
  <c r="H91" i="4"/>
  <c r="G91" i="4"/>
  <c r="F91" i="4"/>
  <c r="E91" i="4"/>
  <c r="D91" i="4"/>
  <c r="C91" i="4"/>
  <c r="B91" i="4"/>
  <c r="A91" i="4"/>
  <c r="CB90" i="4"/>
  <c r="CA90" i="4"/>
  <c r="BZ90" i="4"/>
  <c r="BY90" i="4"/>
  <c r="BX90" i="4"/>
  <c r="BW90" i="4"/>
  <c r="BV90" i="4"/>
  <c r="BU90" i="4"/>
  <c r="BT90" i="4"/>
  <c r="BS90" i="4"/>
  <c r="BR90" i="4"/>
  <c r="BQ90" i="4"/>
  <c r="BP90" i="4"/>
  <c r="BO90" i="4"/>
  <c r="BN90" i="4"/>
  <c r="BM90" i="4"/>
  <c r="BL90" i="4"/>
  <c r="BK90" i="4"/>
  <c r="BJ90" i="4"/>
  <c r="BI90" i="4"/>
  <c r="BH90" i="4"/>
  <c r="BG90" i="4"/>
  <c r="BF90" i="4"/>
  <c r="BE90" i="4"/>
  <c r="BD90" i="4"/>
  <c r="BC90" i="4"/>
  <c r="BB90" i="4"/>
  <c r="BA90" i="4"/>
  <c r="AZ90" i="4"/>
  <c r="AY90" i="4"/>
  <c r="AX90" i="4"/>
  <c r="AW90" i="4"/>
  <c r="AV90" i="4"/>
  <c r="AU90" i="4"/>
  <c r="AT90" i="4"/>
  <c r="AS90" i="4"/>
  <c r="AR90" i="4"/>
  <c r="AQ90" i="4"/>
  <c r="AP90" i="4"/>
  <c r="AO90" i="4"/>
  <c r="AN90" i="4"/>
  <c r="AM90" i="4"/>
  <c r="AL90" i="4"/>
  <c r="AK90" i="4"/>
  <c r="AJ90" i="4"/>
  <c r="AI90" i="4"/>
  <c r="AH90" i="4"/>
  <c r="AG90" i="4"/>
  <c r="AF90" i="4"/>
  <c r="AE90" i="4"/>
  <c r="AD90" i="4"/>
  <c r="AC90" i="4"/>
  <c r="AB90" i="4"/>
  <c r="AA90" i="4"/>
  <c r="Z90" i="4"/>
  <c r="Y90" i="4"/>
  <c r="X90" i="4"/>
  <c r="W90" i="4"/>
  <c r="V90" i="4"/>
  <c r="U90" i="4"/>
  <c r="T90" i="4"/>
  <c r="S90" i="4"/>
  <c r="R90" i="4"/>
  <c r="Q90" i="4"/>
  <c r="P90" i="4"/>
  <c r="O90" i="4"/>
  <c r="N90" i="4"/>
  <c r="M90" i="4"/>
  <c r="L90" i="4"/>
  <c r="K90" i="4"/>
  <c r="J90" i="4"/>
  <c r="I90" i="4"/>
  <c r="H90" i="4"/>
  <c r="G90" i="4"/>
  <c r="F90" i="4"/>
  <c r="E90" i="4"/>
  <c r="D90" i="4"/>
  <c r="C90" i="4"/>
  <c r="B90" i="4"/>
  <c r="A90" i="4"/>
  <c r="CB89" i="4"/>
  <c r="CA89" i="4"/>
  <c r="BZ89" i="4"/>
  <c r="BY89" i="4"/>
  <c r="BX89" i="4"/>
  <c r="BW89" i="4"/>
  <c r="BV89" i="4"/>
  <c r="BU89" i="4"/>
  <c r="BT89" i="4"/>
  <c r="BS89" i="4"/>
  <c r="BR89" i="4"/>
  <c r="BQ89" i="4"/>
  <c r="BP89" i="4"/>
  <c r="BO89" i="4"/>
  <c r="BN89" i="4"/>
  <c r="BM89" i="4"/>
  <c r="BL89" i="4"/>
  <c r="BK89" i="4"/>
  <c r="BJ89" i="4"/>
  <c r="BI89" i="4"/>
  <c r="BH89" i="4"/>
  <c r="BG89" i="4"/>
  <c r="BF89" i="4"/>
  <c r="BE89" i="4"/>
  <c r="BD89" i="4"/>
  <c r="BC89" i="4"/>
  <c r="BB89" i="4"/>
  <c r="BA89" i="4"/>
  <c r="AZ89" i="4"/>
  <c r="AY89" i="4"/>
  <c r="AX89" i="4"/>
  <c r="AW89" i="4"/>
  <c r="AV89" i="4"/>
  <c r="AU89" i="4"/>
  <c r="AT89" i="4"/>
  <c r="AS89" i="4"/>
  <c r="AR89" i="4"/>
  <c r="AQ89" i="4"/>
  <c r="AP89" i="4"/>
  <c r="AO89" i="4"/>
  <c r="AN89" i="4"/>
  <c r="AM89" i="4"/>
  <c r="AL89" i="4"/>
  <c r="AK89" i="4"/>
  <c r="AJ89" i="4"/>
  <c r="AI89" i="4"/>
  <c r="AH89" i="4"/>
  <c r="AG89" i="4"/>
  <c r="AF89" i="4"/>
  <c r="AE89" i="4"/>
  <c r="AD89" i="4"/>
  <c r="AC89" i="4"/>
  <c r="AB89" i="4"/>
  <c r="AA89" i="4"/>
  <c r="Z89" i="4"/>
  <c r="Y89" i="4"/>
  <c r="X89" i="4"/>
  <c r="W89" i="4"/>
  <c r="V89" i="4"/>
  <c r="U89" i="4"/>
  <c r="T89" i="4"/>
  <c r="S89" i="4"/>
  <c r="R89" i="4"/>
  <c r="Q89" i="4"/>
  <c r="P89" i="4"/>
  <c r="O89" i="4"/>
  <c r="N89" i="4"/>
  <c r="M89" i="4"/>
  <c r="L89" i="4"/>
  <c r="K89" i="4"/>
  <c r="J89" i="4"/>
  <c r="I89" i="4"/>
  <c r="H89" i="4"/>
  <c r="G89" i="4"/>
  <c r="F89" i="4"/>
  <c r="E89" i="4"/>
  <c r="D89" i="4"/>
  <c r="C89" i="4"/>
  <c r="B89" i="4"/>
  <c r="A89" i="4"/>
  <c r="CB88" i="4"/>
  <c r="CA88" i="4"/>
  <c r="BZ88" i="4"/>
  <c r="BY88" i="4"/>
  <c r="BX88" i="4"/>
  <c r="BW88" i="4"/>
  <c r="BV88" i="4"/>
  <c r="BU88" i="4"/>
  <c r="BT88" i="4"/>
  <c r="BS88" i="4"/>
  <c r="BR88" i="4"/>
  <c r="BQ88" i="4"/>
  <c r="BP88" i="4"/>
  <c r="BO88" i="4"/>
  <c r="BN88" i="4"/>
  <c r="BM88" i="4"/>
  <c r="BL88" i="4"/>
  <c r="BK88" i="4"/>
  <c r="BJ88" i="4"/>
  <c r="BI88" i="4"/>
  <c r="BH88" i="4"/>
  <c r="BG88" i="4"/>
  <c r="BF88" i="4"/>
  <c r="BE88" i="4"/>
  <c r="BD88" i="4"/>
  <c r="BC88" i="4"/>
  <c r="BB88" i="4"/>
  <c r="BA88" i="4"/>
  <c r="AZ88" i="4"/>
  <c r="AY88" i="4"/>
  <c r="AX88" i="4"/>
  <c r="AW88" i="4"/>
  <c r="AV88" i="4"/>
  <c r="AU88" i="4"/>
  <c r="AT88" i="4"/>
  <c r="AS88" i="4"/>
  <c r="AR88" i="4"/>
  <c r="AQ88" i="4"/>
  <c r="AP88" i="4"/>
  <c r="AO88" i="4"/>
  <c r="AN88" i="4"/>
  <c r="AM88" i="4"/>
  <c r="AL88" i="4"/>
  <c r="AK88" i="4"/>
  <c r="AJ88" i="4"/>
  <c r="AI88" i="4"/>
  <c r="AH88" i="4"/>
  <c r="AG88" i="4"/>
  <c r="AF88" i="4"/>
  <c r="AE88" i="4"/>
  <c r="AD88" i="4"/>
  <c r="AC88" i="4"/>
  <c r="AB88" i="4"/>
  <c r="AA88" i="4"/>
  <c r="Z88" i="4"/>
  <c r="Y88" i="4"/>
  <c r="X88" i="4"/>
  <c r="W88" i="4"/>
  <c r="V88" i="4"/>
  <c r="U88" i="4"/>
  <c r="T88" i="4"/>
  <c r="S88" i="4"/>
  <c r="R88" i="4"/>
  <c r="Q88" i="4"/>
  <c r="P88" i="4"/>
  <c r="O88" i="4"/>
  <c r="N88" i="4"/>
  <c r="M88" i="4"/>
  <c r="L88" i="4"/>
  <c r="K88" i="4"/>
  <c r="J88" i="4"/>
  <c r="I88" i="4"/>
  <c r="H88" i="4"/>
  <c r="G88" i="4"/>
  <c r="F88" i="4"/>
  <c r="E88" i="4"/>
  <c r="D88" i="4"/>
  <c r="C88" i="4"/>
  <c r="B88" i="4"/>
  <c r="A88" i="4"/>
  <c r="CB87" i="4"/>
  <c r="CA87" i="4"/>
  <c r="BZ87" i="4"/>
  <c r="BY87" i="4"/>
  <c r="BX87" i="4"/>
  <c r="BW87" i="4"/>
  <c r="BV87" i="4"/>
  <c r="BU87" i="4"/>
  <c r="BT87" i="4"/>
  <c r="BS87" i="4"/>
  <c r="BR87" i="4"/>
  <c r="BQ87" i="4"/>
  <c r="BP87" i="4"/>
  <c r="BO87" i="4"/>
  <c r="BN87" i="4"/>
  <c r="BM87" i="4"/>
  <c r="BL87" i="4"/>
  <c r="BK87" i="4"/>
  <c r="BJ87" i="4"/>
  <c r="BI87" i="4"/>
  <c r="BH87" i="4"/>
  <c r="BG87" i="4"/>
  <c r="BF87" i="4"/>
  <c r="BE87" i="4"/>
  <c r="BD87" i="4"/>
  <c r="BC87" i="4"/>
  <c r="BB87" i="4"/>
  <c r="BA87" i="4"/>
  <c r="AZ87" i="4"/>
  <c r="AY87" i="4"/>
  <c r="AX87" i="4"/>
  <c r="AW87" i="4"/>
  <c r="AV87" i="4"/>
  <c r="AU87" i="4"/>
  <c r="AT87" i="4"/>
  <c r="AS87" i="4"/>
  <c r="AR87" i="4"/>
  <c r="AQ87" i="4"/>
  <c r="AP87" i="4"/>
  <c r="AO87" i="4"/>
  <c r="AN87" i="4"/>
  <c r="AM87" i="4"/>
  <c r="AL87" i="4"/>
  <c r="AK87" i="4"/>
  <c r="AJ87" i="4"/>
  <c r="AI87" i="4"/>
  <c r="AH87" i="4"/>
  <c r="AG87" i="4"/>
  <c r="AF87" i="4"/>
  <c r="AE87" i="4"/>
  <c r="AD87" i="4"/>
  <c r="AC87" i="4"/>
  <c r="AB87" i="4"/>
  <c r="AA87" i="4"/>
  <c r="Z87" i="4"/>
  <c r="Y87" i="4"/>
  <c r="X87" i="4"/>
  <c r="W87" i="4"/>
  <c r="V87" i="4"/>
  <c r="U87" i="4"/>
  <c r="T87" i="4"/>
  <c r="S87" i="4"/>
  <c r="R87" i="4"/>
  <c r="Q87" i="4"/>
  <c r="P87" i="4"/>
  <c r="O87" i="4"/>
  <c r="N87" i="4"/>
  <c r="M87" i="4"/>
  <c r="L87" i="4"/>
  <c r="K87" i="4"/>
  <c r="J87" i="4"/>
  <c r="I87" i="4"/>
  <c r="H87" i="4"/>
  <c r="G87" i="4"/>
  <c r="F87" i="4"/>
  <c r="E87" i="4"/>
  <c r="D87" i="4"/>
  <c r="C87" i="4"/>
  <c r="B87" i="4"/>
  <c r="A87" i="4"/>
  <c r="CB86" i="4"/>
  <c r="CA86" i="4"/>
  <c r="BZ86" i="4"/>
  <c r="BY86" i="4"/>
  <c r="BX86" i="4"/>
  <c r="BW86" i="4"/>
  <c r="BV86" i="4"/>
  <c r="BU86" i="4"/>
  <c r="BT86" i="4"/>
  <c r="BS86" i="4"/>
  <c r="BR86" i="4"/>
  <c r="BQ86" i="4"/>
  <c r="BP86" i="4"/>
  <c r="BO86" i="4"/>
  <c r="BN86" i="4"/>
  <c r="BM86" i="4"/>
  <c r="BL86" i="4"/>
  <c r="BK86" i="4"/>
  <c r="BJ86" i="4"/>
  <c r="BI86" i="4"/>
  <c r="BH86" i="4"/>
  <c r="BG86" i="4"/>
  <c r="BF86" i="4"/>
  <c r="BE86" i="4"/>
  <c r="BD86" i="4"/>
  <c r="BC86" i="4"/>
  <c r="BB86" i="4"/>
  <c r="BA86" i="4"/>
  <c r="AZ86" i="4"/>
  <c r="AY86" i="4"/>
  <c r="AX86" i="4"/>
  <c r="AW86" i="4"/>
  <c r="AV86" i="4"/>
  <c r="AU86" i="4"/>
  <c r="AT86" i="4"/>
  <c r="AS86" i="4"/>
  <c r="AR86" i="4"/>
  <c r="AQ86" i="4"/>
  <c r="AP86" i="4"/>
  <c r="AO86" i="4"/>
  <c r="AN86" i="4"/>
  <c r="AM86" i="4"/>
  <c r="AL86" i="4"/>
  <c r="AK86" i="4"/>
  <c r="AJ86" i="4"/>
  <c r="AI86" i="4"/>
  <c r="AH86" i="4"/>
  <c r="AG86" i="4"/>
  <c r="AF86" i="4"/>
  <c r="AE86" i="4"/>
  <c r="AD86" i="4"/>
  <c r="AC86" i="4"/>
  <c r="AB86" i="4"/>
  <c r="AA86" i="4"/>
  <c r="Z86" i="4"/>
  <c r="Y86" i="4"/>
  <c r="X86" i="4"/>
  <c r="W86" i="4"/>
  <c r="V86" i="4"/>
  <c r="U86" i="4"/>
  <c r="T86" i="4"/>
  <c r="S86" i="4"/>
  <c r="R86" i="4"/>
  <c r="Q86" i="4"/>
  <c r="P86" i="4"/>
  <c r="O86" i="4"/>
  <c r="N86" i="4"/>
  <c r="M86" i="4"/>
  <c r="L86" i="4"/>
  <c r="K86" i="4"/>
  <c r="J86" i="4"/>
  <c r="I86" i="4"/>
  <c r="H86" i="4"/>
  <c r="G86" i="4"/>
  <c r="F86" i="4"/>
  <c r="E86" i="4"/>
  <c r="D86" i="4"/>
  <c r="C86" i="4"/>
  <c r="B86" i="4"/>
  <c r="A86" i="4"/>
  <c r="CB85" i="4"/>
  <c r="CA85" i="4"/>
  <c r="BZ85" i="4"/>
  <c r="BY85" i="4"/>
  <c r="BX85" i="4"/>
  <c r="BW85" i="4"/>
  <c r="BV85" i="4"/>
  <c r="BU85" i="4"/>
  <c r="BT85" i="4"/>
  <c r="BS85" i="4"/>
  <c r="BR85" i="4"/>
  <c r="BQ85" i="4"/>
  <c r="BP85" i="4"/>
  <c r="BO85" i="4"/>
  <c r="BN85" i="4"/>
  <c r="BM85" i="4"/>
  <c r="BL85" i="4"/>
  <c r="BK85" i="4"/>
  <c r="BJ85" i="4"/>
  <c r="BI85" i="4"/>
  <c r="BH85" i="4"/>
  <c r="BG85" i="4"/>
  <c r="BF85" i="4"/>
  <c r="BE85" i="4"/>
  <c r="BD85" i="4"/>
  <c r="BC85" i="4"/>
  <c r="BB85" i="4"/>
  <c r="BA85" i="4"/>
  <c r="AZ85" i="4"/>
  <c r="AY85" i="4"/>
  <c r="AX85" i="4"/>
  <c r="AW85" i="4"/>
  <c r="AV85" i="4"/>
  <c r="AU85" i="4"/>
  <c r="AT85" i="4"/>
  <c r="AS85" i="4"/>
  <c r="AR85" i="4"/>
  <c r="AQ85" i="4"/>
  <c r="AP85" i="4"/>
  <c r="AO85" i="4"/>
  <c r="AN85" i="4"/>
  <c r="AM85" i="4"/>
  <c r="AL85" i="4"/>
  <c r="AK85" i="4"/>
  <c r="AJ85" i="4"/>
  <c r="AI85" i="4"/>
  <c r="AH85" i="4"/>
  <c r="AG85" i="4"/>
  <c r="AF85" i="4"/>
  <c r="AE85" i="4"/>
  <c r="AD85" i="4"/>
  <c r="AC85" i="4"/>
  <c r="AB85" i="4"/>
  <c r="AA85" i="4"/>
  <c r="Z85" i="4"/>
  <c r="Y85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J85" i="4"/>
  <c r="I85" i="4"/>
  <c r="H85" i="4"/>
  <c r="G85" i="4"/>
  <c r="F85" i="4"/>
  <c r="E85" i="4"/>
  <c r="D85" i="4"/>
  <c r="C85" i="4"/>
  <c r="B85" i="4"/>
  <c r="A85" i="4"/>
  <c r="CB84" i="4"/>
  <c r="CA84" i="4"/>
  <c r="BZ84" i="4"/>
  <c r="BY84" i="4"/>
  <c r="BX84" i="4"/>
  <c r="BW84" i="4"/>
  <c r="BV84" i="4"/>
  <c r="BU84" i="4"/>
  <c r="BT84" i="4"/>
  <c r="BS84" i="4"/>
  <c r="BR84" i="4"/>
  <c r="BQ84" i="4"/>
  <c r="BP84" i="4"/>
  <c r="BO84" i="4"/>
  <c r="BN84" i="4"/>
  <c r="BM84" i="4"/>
  <c r="BL84" i="4"/>
  <c r="BK84" i="4"/>
  <c r="BJ84" i="4"/>
  <c r="BI84" i="4"/>
  <c r="BH84" i="4"/>
  <c r="BG84" i="4"/>
  <c r="BF84" i="4"/>
  <c r="BE84" i="4"/>
  <c r="BD84" i="4"/>
  <c r="BC84" i="4"/>
  <c r="BB84" i="4"/>
  <c r="BA84" i="4"/>
  <c r="AZ84" i="4"/>
  <c r="AY84" i="4"/>
  <c r="AX84" i="4"/>
  <c r="AW84" i="4"/>
  <c r="AV84" i="4"/>
  <c r="AU84" i="4"/>
  <c r="AT84" i="4"/>
  <c r="AS84" i="4"/>
  <c r="AR84" i="4"/>
  <c r="AQ84" i="4"/>
  <c r="AP84" i="4"/>
  <c r="AO84" i="4"/>
  <c r="AN84" i="4"/>
  <c r="AM84" i="4"/>
  <c r="AL84" i="4"/>
  <c r="AK84" i="4"/>
  <c r="AJ84" i="4"/>
  <c r="AI84" i="4"/>
  <c r="AH84" i="4"/>
  <c r="AG84" i="4"/>
  <c r="AF84" i="4"/>
  <c r="AE84" i="4"/>
  <c r="AD84" i="4"/>
  <c r="AC84" i="4"/>
  <c r="AB84" i="4"/>
  <c r="AA84" i="4"/>
  <c r="Z84" i="4"/>
  <c r="Y84" i="4"/>
  <c r="X84" i="4"/>
  <c r="W84" i="4"/>
  <c r="V84" i="4"/>
  <c r="U84" i="4"/>
  <c r="T84" i="4"/>
  <c r="S84" i="4"/>
  <c r="R84" i="4"/>
  <c r="Q84" i="4"/>
  <c r="P84" i="4"/>
  <c r="O84" i="4"/>
  <c r="N84" i="4"/>
  <c r="M84" i="4"/>
  <c r="L84" i="4"/>
  <c r="K84" i="4"/>
  <c r="J84" i="4"/>
  <c r="I84" i="4"/>
  <c r="H84" i="4"/>
  <c r="G84" i="4"/>
  <c r="F84" i="4"/>
  <c r="E84" i="4"/>
  <c r="D84" i="4"/>
  <c r="C84" i="4"/>
  <c r="B84" i="4"/>
  <c r="A84" i="4"/>
  <c r="CB83" i="4"/>
  <c r="CA83" i="4"/>
  <c r="BZ83" i="4"/>
  <c r="BY83" i="4"/>
  <c r="BX83" i="4"/>
  <c r="BW83" i="4"/>
  <c r="BV83" i="4"/>
  <c r="BU83" i="4"/>
  <c r="BT83" i="4"/>
  <c r="BS83" i="4"/>
  <c r="BR83" i="4"/>
  <c r="BQ83" i="4"/>
  <c r="BP83" i="4"/>
  <c r="BO83" i="4"/>
  <c r="BN83" i="4"/>
  <c r="BM83" i="4"/>
  <c r="BL83" i="4"/>
  <c r="BK83" i="4"/>
  <c r="BJ83" i="4"/>
  <c r="BI83" i="4"/>
  <c r="BH83" i="4"/>
  <c r="BG83" i="4"/>
  <c r="BF83" i="4"/>
  <c r="BE83" i="4"/>
  <c r="BD83" i="4"/>
  <c r="BC83" i="4"/>
  <c r="BB83" i="4"/>
  <c r="BA83" i="4"/>
  <c r="AZ83" i="4"/>
  <c r="AY83" i="4"/>
  <c r="AX83" i="4"/>
  <c r="AW83" i="4"/>
  <c r="AV83" i="4"/>
  <c r="AU83" i="4"/>
  <c r="AT83" i="4"/>
  <c r="AS83" i="4"/>
  <c r="AR83" i="4"/>
  <c r="AQ83" i="4"/>
  <c r="AP83" i="4"/>
  <c r="AO83" i="4"/>
  <c r="AN83" i="4"/>
  <c r="AM83" i="4"/>
  <c r="AL83" i="4"/>
  <c r="AK83" i="4"/>
  <c r="AJ83" i="4"/>
  <c r="AI83" i="4"/>
  <c r="AH83" i="4"/>
  <c r="AG83" i="4"/>
  <c r="AF83" i="4"/>
  <c r="AE83" i="4"/>
  <c r="AD83" i="4"/>
  <c r="AC83" i="4"/>
  <c r="AB83" i="4"/>
  <c r="AA83" i="4"/>
  <c r="Z83" i="4"/>
  <c r="Y83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J83" i="4"/>
  <c r="I83" i="4"/>
  <c r="H83" i="4"/>
  <c r="G83" i="4"/>
  <c r="F83" i="4"/>
  <c r="E83" i="4"/>
  <c r="D83" i="4"/>
  <c r="C83" i="4"/>
  <c r="B83" i="4"/>
  <c r="A83" i="4"/>
  <c r="CB82" i="4"/>
  <c r="CA82" i="4"/>
  <c r="BZ82" i="4"/>
  <c r="BY82" i="4"/>
  <c r="BX82" i="4"/>
  <c r="BW82" i="4"/>
  <c r="BV82" i="4"/>
  <c r="BU82" i="4"/>
  <c r="BT82" i="4"/>
  <c r="BS82" i="4"/>
  <c r="BR82" i="4"/>
  <c r="BQ82" i="4"/>
  <c r="BP82" i="4"/>
  <c r="BO82" i="4"/>
  <c r="BN82" i="4"/>
  <c r="BM82" i="4"/>
  <c r="BL82" i="4"/>
  <c r="BK82" i="4"/>
  <c r="BJ82" i="4"/>
  <c r="BI82" i="4"/>
  <c r="BH82" i="4"/>
  <c r="BG82" i="4"/>
  <c r="BF82" i="4"/>
  <c r="BE82" i="4"/>
  <c r="BD82" i="4"/>
  <c r="BC82" i="4"/>
  <c r="BB82" i="4"/>
  <c r="BA82" i="4"/>
  <c r="AZ82" i="4"/>
  <c r="AY82" i="4"/>
  <c r="AX82" i="4"/>
  <c r="AW82" i="4"/>
  <c r="AV82" i="4"/>
  <c r="AU82" i="4"/>
  <c r="AT82" i="4"/>
  <c r="AS82" i="4"/>
  <c r="AR82" i="4"/>
  <c r="AQ82" i="4"/>
  <c r="AP82" i="4"/>
  <c r="AO82" i="4"/>
  <c r="AN82" i="4"/>
  <c r="AM82" i="4"/>
  <c r="AL82" i="4"/>
  <c r="AK82" i="4"/>
  <c r="AJ82" i="4"/>
  <c r="AI82" i="4"/>
  <c r="AH82" i="4"/>
  <c r="AG82" i="4"/>
  <c r="AF82" i="4"/>
  <c r="AE82" i="4"/>
  <c r="AD82" i="4"/>
  <c r="AC82" i="4"/>
  <c r="AB82" i="4"/>
  <c r="AA82" i="4"/>
  <c r="Z82" i="4"/>
  <c r="Y82" i="4"/>
  <c r="X82" i="4"/>
  <c r="W82" i="4"/>
  <c r="V82" i="4"/>
  <c r="U82" i="4"/>
  <c r="T82" i="4"/>
  <c r="S82" i="4"/>
  <c r="R82" i="4"/>
  <c r="Q82" i="4"/>
  <c r="P82" i="4"/>
  <c r="O82" i="4"/>
  <c r="N82" i="4"/>
  <c r="M82" i="4"/>
  <c r="L82" i="4"/>
  <c r="K82" i="4"/>
  <c r="J82" i="4"/>
  <c r="I82" i="4"/>
  <c r="H82" i="4"/>
  <c r="G82" i="4"/>
  <c r="F82" i="4"/>
  <c r="E82" i="4"/>
  <c r="D82" i="4"/>
  <c r="C82" i="4"/>
  <c r="B82" i="4"/>
  <c r="A82" i="4"/>
  <c r="CB81" i="4"/>
  <c r="CA81" i="4"/>
  <c r="BZ81" i="4"/>
  <c r="BY81" i="4"/>
  <c r="BX81" i="4"/>
  <c r="BW81" i="4"/>
  <c r="BV81" i="4"/>
  <c r="BU81" i="4"/>
  <c r="BT81" i="4"/>
  <c r="BS81" i="4"/>
  <c r="BR81" i="4"/>
  <c r="BQ81" i="4"/>
  <c r="BP81" i="4"/>
  <c r="BO81" i="4"/>
  <c r="BN81" i="4"/>
  <c r="BM81" i="4"/>
  <c r="BL81" i="4"/>
  <c r="BK81" i="4"/>
  <c r="BJ81" i="4"/>
  <c r="BI81" i="4"/>
  <c r="BH81" i="4"/>
  <c r="BG81" i="4"/>
  <c r="BF81" i="4"/>
  <c r="BE81" i="4"/>
  <c r="BD81" i="4"/>
  <c r="BC81" i="4"/>
  <c r="BB81" i="4"/>
  <c r="BA81" i="4"/>
  <c r="AZ81" i="4"/>
  <c r="AY81" i="4"/>
  <c r="AX81" i="4"/>
  <c r="AW81" i="4"/>
  <c r="AV81" i="4"/>
  <c r="AU81" i="4"/>
  <c r="AT81" i="4"/>
  <c r="AS81" i="4"/>
  <c r="AR81" i="4"/>
  <c r="AQ81" i="4"/>
  <c r="AP81" i="4"/>
  <c r="AO81" i="4"/>
  <c r="AN81" i="4"/>
  <c r="AM81" i="4"/>
  <c r="AL81" i="4"/>
  <c r="AK81" i="4"/>
  <c r="AJ81" i="4"/>
  <c r="AI81" i="4"/>
  <c r="AH81" i="4"/>
  <c r="AG81" i="4"/>
  <c r="AF81" i="4"/>
  <c r="AE81" i="4"/>
  <c r="AD81" i="4"/>
  <c r="AC81" i="4"/>
  <c r="AB81" i="4"/>
  <c r="AA81" i="4"/>
  <c r="Z81" i="4"/>
  <c r="Y81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J81" i="4"/>
  <c r="I81" i="4"/>
  <c r="H81" i="4"/>
  <c r="G81" i="4"/>
  <c r="F81" i="4"/>
  <c r="E81" i="4"/>
  <c r="D81" i="4"/>
  <c r="C81" i="4"/>
  <c r="B81" i="4"/>
  <c r="A81" i="4"/>
  <c r="CB80" i="4"/>
  <c r="CA80" i="4"/>
  <c r="BZ80" i="4"/>
  <c r="BY80" i="4"/>
  <c r="BX80" i="4"/>
  <c r="BW80" i="4"/>
  <c r="BV80" i="4"/>
  <c r="BU80" i="4"/>
  <c r="BT80" i="4"/>
  <c r="BS80" i="4"/>
  <c r="BR80" i="4"/>
  <c r="BQ80" i="4"/>
  <c r="BP80" i="4"/>
  <c r="BO80" i="4"/>
  <c r="BN80" i="4"/>
  <c r="BM80" i="4"/>
  <c r="BL80" i="4"/>
  <c r="BK80" i="4"/>
  <c r="BJ80" i="4"/>
  <c r="BI80" i="4"/>
  <c r="BH80" i="4"/>
  <c r="BG80" i="4"/>
  <c r="BF80" i="4"/>
  <c r="BE80" i="4"/>
  <c r="BD80" i="4"/>
  <c r="BC80" i="4"/>
  <c r="BB80" i="4"/>
  <c r="BA80" i="4"/>
  <c r="AZ80" i="4"/>
  <c r="AY80" i="4"/>
  <c r="AX80" i="4"/>
  <c r="AW80" i="4"/>
  <c r="AV80" i="4"/>
  <c r="AU80" i="4"/>
  <c r="AT80" i="4"/>
  <c r="AS80" i="4"/>
  <c r="AR80" i="4"/>
  <c r="AQ80" i="4"/>
  <c r="AP80" i="4"/>
  <c r="AO80" i="4"/>
  <c r="AN80" i="4"/>
  <c r="AM80" i="4"/>
  <c r="AL80" i="4"/>
  <c r="AK80" i="4"/>
  <c r="AJ80" i="4"/>
  <c r="AI80" i="4"/>
  <c r="AH80" i="4"/>
  <c r="AG80" i="4"/>
  <c r="AF80" i="4"/>
  <c r="AE80" i="4"/>
  <c r="AD80" i="4"/>
  <c r="AC80" i="4"/>
  <c r="AB80" i="4"/>
  <c r="AA80" i="4"/>
  <c r="Z80" i="4"/>
  <c r="Y80" i="4"/>
  <c r="X80" i="4"/>
  <c r="W80" i="4"/>
  <c r="V80" i="4"/>
  <c r="U80" i="4"/>
  <c r="T80" i="4"/>
  <c r="S80" i="4"/>
  <c r="R80" i="4"/>
  <c r="Q80" i="4"/>
  <c r="P80" i="4"/>
  <c r="O80" i="4"/>
  <c r="N80" i="4"/>
  <c r="M80" i="4"/>
  <c r="L80" i="4"/>
  <c r="K80" i="4"/>
  <c r="J80" i="4"/>
  <c r="I80" i="4"/>
  <c r="H80" i="4"/>
  <c r="G80" i="4"/>
  <c r="F80" i="4"/>
  <c r="E80" i="4"/>
  <c r="D80" i="4"/>
  <c r="C80" i="4"/>
  <c r="B80" i="4"/>
  <c r="A80" i="4"/>
  <c r="CB79" i="4"/>
  <c r="CA79" i="4"/>
  <c r="BZ79" i="4"/>
  <c r="BY79" i="4"/>
  <c r="BX79" i="4"/>
  <c r="BW79" i="4"/>
  <c r="BV79" i="4"/>
  <c r="BU79" i="4"/>
  <c r="BT79" i="4"/>
  <c r="BS79" i="4"/>
  <c r="BR79" i="4"/>
  <c r="BQ79" i="4"/>
  <c r="BP79" i="4"/>
  <c r="BO79" i="4"/>
  <c r="BN79" i="4"/>
  <c r="BM79" i="4"/>
  <c r="BL79" i="4"/>
  <c r="BK79" i="4"/>
  <c r="BJ79" i="4"/>
  <c r="BI79" i="4"/>
  <c r="BH79" i="4"/>
  <c r="BG79" i="4"/>
  <c r="BF79" i="4"/>
  <c r="BE79" i="4"/>
  <c r="BD79" i="4"/>
  <c r="BC79" i="4"/>
  <c r="BB79" i="4"/>
  <c r="BA79" i="4"/>
  <c r="AZ79" i="4"/>
  <c r="AY79" i="4"/>
  <c r="AX79" i="4"/>
  <c r="AW79" i="4"/>
  <c r="AV79" i="4"/>
  <c r="AU79" i="4"/>
  <c r="AT79" i="4"/>
  <c r="AS79" i="4"/>
  <c r="AR79" i="4"/>
  <c r="AQ79" i="4"/>
  <c r="AP79" i="4"/>
  <c r="AO79" i="4"/>
  <c r="AN79" i="4"/>
  <c r="AM79" i="4"/>
  <c r="AL79" i="4"/>
  <c r="AK79" i="4"/>
  <c r="AJ79" i="4"/>
  <c r="AI79" i="4"/>
  <c r="AH79" i="4"/>
  <c r="AG79" i="4"/>
  <c r="AF79" i="4"/>
  <c r="AE79" i="4"/>
  <c r="AD79" i="4"/>
  <c r="AC79" i="4"/>
  <c r="AB79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C79" i="4"/>
  <c r="B79" i="4"/>
  <c r="A79" i="4"/>
  <c r="CB78" i="4"/>
  <c r="CA78" i="4"/>
  <c r="BZ78" i="4"/>
  <c r="BY78" i="4"/>
  <c r="BX78" i="4"/>
  <c r="BW78" i="4"/>
  <c r="BV78" i="4"/>
  <c r="BU78" i="4"/>
  <c r="BT78" i="4"/>
  <c r="BS78" i="4"/>
  <c r="BR78" i="4"/>
  <c r="BQ78" i="4"/>
  <c r="BP78" i="4"/>
  <c r="BO78" i="4"/>
  <c r="BN78" i="4"/>
  <c r="BM78" i="4"/>
  <c r="BL78" i="4"/>
  <c r="BK78" i="4"/>
  <c r="BJ78" i="4"/>
  <c r="BI78" i="4"/>
  <c r="BH78" i="4"/>
  <c r="BG78" i="4"/>
  <c r="BF78" i="4"/>
  <c r="BE78" i="4"/>
  <c r="BD78" i="4"/>
  <c r="BC78" i="4"/>
  <c r="BB78" i="4"/>
  <c r="BA78" i="4"/>
  <c r="AZ78" i="4"/>
  <c r="AY78" i="4"/>
  <c r="AX78" i="4"/>
  <c r="AW78" i="4"/>
  <c r="AV78" i="4"/>
  <c r="AU78" i="4"/>
  <c r="AT78" i="4"/>
  <c r="AS78" i="4"/>
  <c r="AR78" i="4"/>
  <c r="AQ78" i="4"/>
  <c r="AP78" i="4"/>
  <c r="AO78" i="4"/>
  <c r="AN78" i="4"/>
  <c r="AM78" i="4"/>
  <c r="AL78" i="4"/>
  <c r="AK78" i="4"/>
  <c r="AJ78" i="4"/>
  <c r="AI78" i="4"/>
  <c r="AH78" i="4"/>
  <c r="AG78" i="4"/>
  <c r="AF78" i="4"/>
  <c r="AE78" i="4"/>
  <c r="AD78" i="4"/>
  <c r="AC78" i="4"/>
  <c r="AB78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A78" i="4"/>
  <c r="CB77" i="4"/>
  <c r="CA77" i="4"/>
  <c r="BZ77" i="4"/>
  <c r="BY77" i="4"/>
  <c r="BX77" i="4"/>
  <c r="BW77" i="4"/>
  <c r="BV77" i="4"/>
  <c r="BU77" i="4"/>
  <c r="BT77" i="4"/>
  <c r="BS77" i="4"/>
  <c r="BR77" i="4"/>
  <c r="BQ77" i="4"/>
  <c r="BP77" i="4"/>
  <c r="BO77" i="4"/>
  <c r="BN77" i="4"/>
  <c r="BM77" i="4"/>
  <c r="BL77" i="4"/>
  <c r="BK77" i="4"/>
  <c r="BJ77" i="4"/>
  <c r="BI77" i="4"/>
  <c r="BH77" i="4"/>
  <c r="BG77" i="4"/>
  <c r="BF77" i="4"/>
  <c r="BE77" i="4"/>
  <c r="BD77" i="4"/>
  <c r="BC77" i="4"/>
  <c r="BB77" i="4"/>
  <c r="BA77" i="4"/>
  <c r="AZ77" i="4"/>
  <c r="AY77" i="4"/>
  <c r="AX77" i="4"/>
  <c r="AW77" i="4"/>
  <c r="AV77" i="4"/>
  <c r="AU77" i="4"/>
  <c r="AT77" i="4"/>
  <c r="AS77" i="4"/>
  <c r="AR77" i="4"/>
  <c r="AQ77" i="4"/>
  <c r="AP77" i="4"/>
  <c r="AO77" i="4"/>
  <c r="AN77" i="4"/>
  <c r="AM77" i="4"/>
  <c r="AL77" i="4"/>
  <c r="AK77" i="4"/>
  <c r="AJ77" i="4"/>
  <c r="AI77" i="4"/>
  <c r="AH77" i="4"/>
  <c r="AG77" i="4"/>
  <c r="AF77" i="4"/>
  <c r="AE77" i="4"/>
  <c r="AD77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B77" i="4"/>
  <c r="A77" i="4"/>
  <c r="CB76" i="4"/>
  <c r="CA76" i="4"/>
  <c r="BZ76" i="4"/>
  <c r="BY76" i="4"/>
  <c r="BX76" i="4"/>
  <c r="BW76" i="4"/>
  <c r="BV76" i="4"/>
  <c r="BU76" i="4"/>
  <c r="BT76" i="4"/>
  <c r="BS76" i="4"/>
  <c r="BR76" i="4"/>
  <c r="BQ76" i="4"/>
  <c r="BP76" i="4"/>
  <c r="BO76" i="4"/>
  <c r="BN76" i="4"/>
  <c r="BM76" i="4"/>
  <c r="BL76" i="4"/>
  <c r="BK76" i="4"/>
  <c r="BJ76" i="4"/>
  <c r="BI76" i="4"/>
  <c r="BH76" i="4"/>
  <c r="BG76" i="4"/>
  <c r="BF76" i="4"/>
  <c r="BE76" i="4"/>
  <c r="BD76" i="4"/>
  <c r="BC76" i="4"/>
  <c r="BB76" i="4"/>
  <c r="BA76" i="4"/>
  <c r="AZ76" i="4"/>
  <c r="AY76" i="4"/>
  <c r="AX76" i="4"/>
  <c r="AW76" i="4"/>
  <c r="AV76" i="4"/>
  <c r="AU76" i="4"/>
  <c r="AT76" i="4"/>
  <c r="AS76" i="4"/>
  <c r="AR76" i="4"/>
  <c r="AQ76" i="4"/>
  <c r="AP76" i="4"/>
  <c r="AO76" i="4"/>
  <c r="AN76" i="4"/>
  <c r="AM76" i="4"/>
  <c r="AL76" i="4"/>
  <c r="AK76" i="4"/>
  <c r="AJ76" i="4"/>
  <c r="AI76" i="4"/>
  <c r="AH76" i="4"/>
  <c r="AG76" i="4"/>
  <c r="AF76" i="4"/>
  <c r="AE76" i="4"/>
  <c r="AD76" i="4"/>
  <c r="AC76" i="4"/>
  <c r="AB76" i="4"/>
  <c r="AA76" i="4"/>
  <c r="Z76" i="4"/>
  <c r="Y76" i="4"/>
  <c r="X76" i="4"/>
  <c r="W76" i="4"/>
  <c r="V76" i="4"/>
  <c r="U76" i="4"/>
  <c r="T76" i="4"/>
  <c r="S76" i="4"/>
  <c r="R76" i="4"/>
  <c r="Q76" i="4"/>
  <c r="P76" i="4"/>
  <c r="O76" i="4"/>
  <c r="N76" i="4"/>
  <c r="M76" i="4"/>
  <c r="L76" i="4"/>
  <c r="K76" i="4"/>
  <c r="J76" i="4"/>
  <c r="I76" i="4"/>
  <c r="H76" i="4"/>
  <c r="G76" i="4"/>
  <c r="F76" i="4"/>
  <c r="E76" i="4"/>
  <c r="D76" i="4"/>
  <c r="C76" i="4"/>
  <c r="B76" i="4"/>
  <c r="A76" i="4"/>
  <c r="CB75" i="4"/>
  <c r="CA75" i="4"/>
  <c r="BZ75" i="4"/>
  <c r="BY75" i="4"/>
  <c r="BX75" i="4"/>
  <c r="BW75" i="4"/>
  <c r="BV75" i="4"/>
  <c r="BU75" i="4"/>
  <c r="BT75" i="4"/>
  <c r="BS75" i="4"/>
  <c r="BR75" i="4"/>
  <c r="BQ75" i="4"/>
  <c r="BP75" i="4"/>
  <c r="BO75" i="4"/>
  <c r="BN75" i="4"/>
  <c r="BM75" i="4"/>
  <c r="BL75" i="4"/>
  <c r="BK75" i="4"/>
  <c r="BJ75" i="4"/>
  <c r="BI75" i="4"/>
  <c r="BH75" i="4"/>
  <c r="BG75" i="4"/>
  <c r="BF75" i="4"/>
  <c r="BE75" i="4"/>
  <c r="BD75" i="4"/>
  <c r="BC75" i="4"/>
  <c r="BB75" i="4"/>
  <c r="BA75" i="4"/>
  <c r="AZ75" i="4"/>
  <c r="AY75" i="4"/>
  <c r="AX75" i="4"/>
  <c r="AW75" i="4"/>
  <c r="AV75" i="4"/>
  <c r="AU75" i="4"/>
  <c r="AT75" i="4"/>
  <c r="AS75" i="4"/>
  <c r="AR75" i="4"/>
  <c r="AQ75" i="4"/>
  <c r="AP75" i="4"/>
  <c r="AO75" i="4"/>
  <c r="AN75" i="4"/>
  <c r="AM75" i="4"/>
  <c r="AL75" i="4"/>
  <c r="AK75" i="4"/>
  <c r="AJ75" i="4"/>
  <c r="AI75" i="4"/>
  <c r="AH75" i="4"/>
  <c r="AG75" i="4"/>
  <c r="AF75" i="4"/>
  <c r="AE75" i="4"/>
  <c r="AD75" i="4"/>
  <c r="AC75" i="4"/>
  <c r="AB75" i="4"/>
  <c r="AA75" i="4"/>
  <c r="Z75" i="4"/>
  <c r="Y75" i="4"/>
  <c r="X75" i="4"/>
  <c r="W75" i="4"/>
  <c r="V75" i="4"/>
  <c r="U75" i="4"/>
  <c r="T75" i="4"/>
  <c r="S75" i="4"/>
  <c r="R75" i="4"/>
  <c r="Q75" i="4"/>
  <c r="P75" i="4"/>
  <c r="O75" i="4"/>
  <c r="N75" i="4"/>
  <c r="M75" i="4"/>
  <c r="L75" i="4"/>
  <c r="K75" i="4"/>
  <c r="J75" i="4"/>
  <c r="I75" i="4"/>
  <c r="H75" i="4"/>
  <c r="G75" i="4"/>
  <c r="F75" i="4"/>
  <c r="E75" i="4"/>
  <c r="D75" i="4"/>
  <c r="C75" i="4"/>
  <c r="B75" i="4"/>
  <c r="A75" i="4"/>
  <c r="CB74" i="4"/>
  <c r="CA74" i="4"/>
  <c r="BZ74" i="4"/>
  <c r="BY74" i="4"/>
  <c r="BX74" i="4"/>
  <c r="BW74" i="4"/>
  <c r="BV74" i="4"/>
  <c r="BU74" i="4"/>
  <c r="BT74" i="4"/>
  <c r="BS74" i="4"/>
  <c r="BR74" i="4"/>
  <c r="BQ74" i="4"/>
  <c r="BP74" i="4"/>
  <c r="BO74" i="4"/>
  <c r="BN74" i="4"/>
  <c r="BM74" i="4"/>
  <c r="BL74" i="4"/>
  <c r="BK74" i="4"/>
  <c r="BJ74" i="4"/>
  <c r="BI74" i="4"/>
  <c r="BH74" i="4"/>
  <c r="BG74" i="4"/>
  <c r="BF74" i="4"/>
  <c r="BE74" i="4"/>
  <c r="BD74" i="4"/>
  <c r="BC74" i="4"/>
  <c r="BB74" i="4"/>
  <c r="BA74" i="4"/>
  <c r="AZ74" i="4"/>
  <c r="AY74" i="4"/>
  <c r="AX74" i="4"/>
  <c r="AW74" i="4"/>
  <c r="AV74" i="4"/>
  <c r="AU74" i="4"/>
  <c r="AT74" i="4"/>
  <c r="AS74" i="4"/>
  <c r="AR74" i="4"/>
  <c r="AQ74" i="4"/>
  <c r="AP74" i="4"/>
  <c r="AO74" i="4"/>
  <c r="AN74" i="4"/>
  <c r="AM74" i="4"/>
  <c r="AL74" i="4"/>
  <c r="AK74" i="4"/>
  <c r="AJ74" i="4"/>
  <c r="AI74" i="4"/>
  <c r="AH74" i="4"/>
  <c r="AG74" i="4"/>
  <c r="AF74" i="4"/>
  <c r="AE74" i="4"/>
  <c r="AD74" i="4"/>
  <c r="AC74" i="4"/>
  <c r="AB74" i="4"/>
  <c r="AA74" i="4"/>
  <c r="Z74" i="4"/>
  <c r="Y74" i="4"/>
  <c r="X74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B74" i="4"/>
  <c r="A74" i="4"/>
  <c r="CB73" i="4"/>
  <c r="CA73" i="4"/>
  <c r="BZ73" i="4"/>
  <c r="BY73" i="4"/>
  <c r="BX73" i="4"/>
  <c r="BW73" i="4"/>
  <c r="BV73" i="4"/>
  <c r="BU73" i="4"/>
  <c r="BT73" i="4"/>
  <c r="BS73" i="4"/>
  <c r="BR73" i="4"/>
  <c r="BQ73" i="4"/>
  <c r="BP73" i="4"/>
  <c r="BO73" i="4"/>
  <c r="BN73" i="4"/>
  <c r="BM73" i="4"/>
  <c r="BL73" i="4"/>
  <c r="BK73" i="4"/>
  <c r="BJ73" i="4"/>
  <c r="BI73" i="4"/>
  <c r="BH73" i="4"/>
  <c r="BG73" i="4"/>
  <c r="BF73" i="4"/>
  <c r="BE73" i="4"/>
  <c r="BD73" i="4"/>
  <c r="BC73" i="4"/>
  <c r="BB73" i="4"/>
  <c r="BA73" i="4"/>
  <c r="AZ73" i="4"/>
  <c r="AY73" i="4"/>
  <c r="AX73" i="4"/>
  <c r="AW73" i="4"/>
  <c r="AV73" i="4"/>
  <c r="AU73" i="4"/>
  <c r="AT73" i="4"/>
  <c r="AS73" i="4"/>
  <c r="AR73" i="4"/>
  <c r="AQ73" i="4"/>
  <c r="AP73" i="4"/>
  <c r="AO73" i="4"/>
  <c r="AN73" i="4"/>
  <c r="AM73" i="4"/>
  <c r="AL73" i="4"/>
  <c r="AK73" i="4"/>
  <c r="AJ73" i="4"/>
  <c r="AI73" i="4"/>
  <c r="AH73" i="4"/>
  <c r="AG73" i="4"/>
  <c r="AF73" i="4"/>
  <c r="AE73" i="4"/>
  <c r="AD73" i="4"/>
  <c r="AC73" i="4"/>
  <c r="AB73" i="4"/>
  <c r="AA73" i="4"/>
  <c r="Z73" i="4"/>
  <c r="Y73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C73" i="4"/>
  <c r="B73" i="4"/>
  <c r="A73" i="4"/>
  <c r="CB72" i="4"/>
  <c r="CA72" i="4"/>
  <c r="BZ72" i="4"/>
  <c r="BY72" i="4"/>
  <c r="BX72" i="4"/>
  <c r="BW72" i="4"/>
  <c r="BV72" i="4"/>
  <c r="BU72" i="4"/>
  <c r="BT72" i="4"/>
  <c r="BS72" i="4"/>
  <c r="BR72" i="4"/>
  <c r="BQ72" i="4"/>
  <c r="BP72" i="4"/>
  <c r="BO72" i="4"/>
  <c r="BN72" i="4"/>
  <c r="BM72" i="4"/>
  <c r="BL72" i="4"/>
  <c r="BK72" i="4"/>
  <c r="BJ72" i="4"/>
  <c r="BI72" i="4"/>
  <c r="BH72" i="4"/>
  <c r="BG72" i="4"/>
  <c r="BF72" i="4"/>
  <c r="BE72" i="4"/>
  <c r="BD72" i="4"/>
  <c r="BC72" i="4"/>
  <c r="BB72" i="4"/>
  <c r="BA72" i="4"/>
  <c r="AZ72" i="4"/>
  <c r="AY72" i="4"/>
  <c r="AX72" i="4"/>
  <c r="AW72" i="4"/>
  <c r="AV72" i="4"/>
  <c r="AU72" i="4"/>
  <c r="AT72" i="4"/>
  <c r="AS72" i="4"/>
  <c r="AR72" i="4"/>
  <c r="AQ72" i="4"/>
  <c r="AP72" i="4"/>
  <c r="AO72" i="4"/>
  <c r="AN72" i="4"/>
  <c r="AM72" i="4"/>
  <c r="AL72" i="4"/>
  <c r="AK72" i="4"/>
  <c r="AJ72" i="4"/>
  <c r="AI72" i="4"/>
  <c r="AH72" i="4"/>
  <c r="AG72" i="4"/>
  <c r="AF72" i="4"/>
  <c r="AE72" i="4"/>
  <c r="AD72" i="4"/>
  <c r="AC72" i="4"/>
  <c r="AB72" i="4"/>
  <c r="AA72" i="4"/>
  <c r="Z72" i="4"/>
  <c r="Y72" i="4"/>
  <c r="X72" i="4"/>
  <c r="W72" i="4"/>
  <c r="V72" i="4"/>
  <c r="U72" i="4"/>
  <c r="T72" i="4"/>
  <c r="S72" i="4"/>
  <c r="R72" i="4"/>
  <c r="Q72" i="4"/>
  <c r="P72" i="4"/>
  <c r="O72" i="4"/>
  <c r="N72" i="4"/>
  <c r="M72" i="4"/>
  <c r="L72" i="4"/>
  <c r="K72" i="4"/>
  <c r="J72" i="4"/>
  <c r="I72" i="4"/>
  <c r="H72" i="4"/>
  <c r="G72" i="4"/>
  <c r="F72" i="4"/>
  <c r="E72" i="4"/>
  <c r="D72" i="4"/>
  <c r="C72" i="4"/>
  <c r="B72" i="4"/>
  <c r="A72" i="4"/>
  <c r="CB71" i="4"/>
  <c r="CA71" i="4"/>
  <c r="BZ71" i="4"/>
  <c r="BY71" i="4"/>
  <c r="BX71" i="4"/>
  <c r="BW71" i="4"/>
  <c r="BV71" i="4"/>
  <c r="BU71" i="4"/>
  <c r="BT71" i="4"/>
  <c r="BS71" i="4"/>
  <c r="BR71" i="4"/>
  <c r="BQ71" i="4"/>
  <c r="BP71" i="4"/>
  <c r="BO71" i="4"/>
  <c r="BN71" i="4"/>
  <c r="BM71" i="4"/>
  <c r="BL71" i="4"/>
  <c r="BK71" i="4"/>
  <c r="BJ71" i="4"/>
  <c r="BI71" i="4"/>
  <c r="BH71" i="4"/>
  <c r="BG71" i="4"/>
  <c r="BF71" i="4"/>
  <c r="BE71" i="4"/>
  <c r="BD71" i="4"/>
  <c r="BC71" i="4"/>
  <c r="BB71" i="4"/>
  <c r="BA71" i="4"/>
  <c r="AZ71" i="4"/>
  <c r="AY71" i="4"/>
  <c r="AX71" i="4"/>
  <c r="AW71" i="4"/>
  <c r="AV71" i="4"/>
  <c r="AU71" i="4"/>
  <c r="AT71" i="4"/>
  <c r="AS71" i="4"/>
  <c r="AR71" i="4"/>
  <c r="AQ71" i="4"/>
  <c r="AP71" i="4"/>
  <c r="AO71" i="4"/>
  <c r="AN71" i="4"/>
  <c r="AM71" i="4"/>
  <c r="AL71" i="4"/>
  <c r="AK71" i="4"/>
  <c r="AJ71" i="4"/>
  <c r="AI71" i="4"/>
  <c r="AH71" i="4"/>
  <c r="AG71" i="4"/>
  <c r="AF71" i="4"/>
  <c r="AE71" i="4"/>
  <c r="AD71" i="4"/>
  <c r="AC71" i="4"/>
  <c r="AB71" i="4"/>
  <c r="AA71" i="4"/>
  <c r="Z71" i="4"/>
  <c r="Y71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C71" i="4"/>
  <c r="B71" i="4"/>
  <c r="A71" i="4"/>
  <c r="CB70" i="4"/>
  <c r="CA70" i="4"/>
  <c r="BZ70" i="4"/>
  <c r="BY70" i="4"/>
  <c r="BX70" i="4"/>
  <c r="BW70" i="4"/>
  <c r="BV70" i="4"/>
  <c r="BU70" i="4"/>
  <c r="BT70" i="4"/>
  <c r="BS70" i="4"/>
  <c r="BR70" i="4"/>
  <c r="BQ70" i="4"/>
  <c r="BP70" i="4"/>
  <c r="BO70" i="4"/>
  <c r="BN70" i="4"/>
  <c r="BM70" i="4"/>
  <c r="BL70" i="4"/>
  <c r="BK70" i="4"/>
  <c r="BJ70" i="4"/>
  <c r="BI70" i="4"/>
  <c r="BH70" i="4"/>
  <c r="BG70" i="4"/>
  <c r="BF70" i="4"/>
  <c r="BE70" i="4"/>
  <c r="BD70" i="4"/>
  <c r="BC70" i="4"/>
  <c r="BB70" i="4"/>
  <c r="BA70" i="4"/>
  <c r="AZ70" i="4"/>
  <c r="AY70" i="4"/>
  <c r="AX70" i="4"/>
  <c r="AW70" i="4"/>
  <c r="AV70" i="4"/>
  <c r="AU70" i="4"/>
  <c r="AT70" i="4"/>
  <c r="AS70" i="4"/>
  <c r="AR70" i="4"/>
  <c r="AQ70" i="4"/>
  <c r="AP70" i="4"/>
  <c r="AO70" i="4"/>
  <c r="AN70" i="4"/>
  <c r="AM70" i="4"/>
  <c r="AL70" i="4"/>
  <c r="AK70" i="4"/>
  <c r="AJ70" i="4"/>
  <c r="AI70" i="4"/>
  <c r="AH70" i="4"/>
  <c r="AG70" i="4"/>
  <c r="AF70" i="4"/>
  <c r="AE70" i="4"/>
  <c r="AD70" i="4"/>
  <c r="AC70" i="4"/>
  <c r="AB70" i="4"/>
  <c r="AA70" i="4"/>
  <c r="Z70" i="4"/>
  <c r="Y70" i="4"/>
  <c r="X70" i="4"/>
  <c r="W70" i="4"/>
  <c r="V70" i="4"/>
  <c r="U70" i="4"/>
  <c r="T70" i="4"/>
  <c r="S70" i="4"/>
  <c r="R70" i="4"/>
  <c r="Q70" i="4"/>
  <c r="P70" i="4"/>
  <c r="O70" i="4"/>
  <c r="N70" i="4"/>
  <c r="M70" i="4"/>
  <c r="L70" i="4"/>
  <c r="K70" i="4"/>
  <c r="J70" i="4"/>
  <c r="I70" i="4"/>
  <c r="H70" i="4"/>
  <c r="G70" i="4"/>
  <c r="F70" i="4"/>
  <c r="E70" i="4"/>
  <c r="D70" i="4"/>
  <c r="C70" i="4"/>
  <c r="B70" i="4"/>
  <c r="A70" i="4"/>
  <c r="CB69" i="4"/>
  <c r="CA69" i="4"/>
  <c r="BZ69" i="4"/>
  <c r="BY69" i="4"/>
  <c r="BX69" i="4"/>
  <c r="BW69" i="4"/>
  <c r="BV69" i="4"/>
  <c r="BU69" i="4"/>
  <c r="BT69" i="4"/>
  <c r="BS69" i="4"/>
  <c r="BR69" i="4"/>
  <c r="BQ69" i="4"/>
  <c r="BP69" i="4"/>
  <c r="BO69" i="4"/>
  <c r="BN69" i="4"/>
  <c r="BM69" i="4"/>
  <c r="BL69" i="4"/>
  <c r="BK69" i="4"/>
  <c r="BJ69" i="4"/>
  <c r="BI69" i="4"/>
  <c r="BH69" i="4"/>
  <c r="BG69" i="4"/>
  <c r="BF69" i="4"/>
  <c r="BE69" i="4"/>
  <c r="BD69" i="4"/>
  <c r="BC69" i="4"/>
  <c r="BB69" i="4"/>
  <c r="BA69" i="4"/>
  <c r="AZ69" i="4"/>
  <c r="AY69" i="4"/>
  <c r="AX69" i="4"/>
  <c r="AW69" i="4"/>
  <c r="AV69" i="4"/>
  <c r="AU69" i="4"/>
  <c r="AT69" i="4"/>
  <c r="AS69" i="4"/>
  <c r="AR69" i="4"/>
  <c r="AQ69" i="4"/>
  <c r="AP69" i="4"/>
  <c r="AO69" i="4"/>
  <c r="AN69" i="4"/>
  <c r="AM69" i="4"/>
  <c r="AL69" i="4"/>
  <c r="AK69" i="4"/>
  <c r="AJ69" i="4"/>
  <c r="AI69" i="4"/>
  <c r="AH69" i="4"/>
  <c r="AG69" i="4"/>
  <c r="AF69" i="4"/>
  <c r="AE69" i="4"/>
  <c r="AD69" i="4"/>
  <c r="AC69" i="4"/>
  <c r="AB69" i="4"/>
  <c r="AA69" i="4"/>
  <c r="Z69" i="4"/>
  <c r="Y69" i="4"/>
  <c r="X69" i="4"/>
  <c r="W69" i="4"/>
  <c r="V69" i="4"/>
  <c r="U69" i="4"/>
  <c r="T69" i="4"/>
  <c r="S69" i="4"/>
  <c r="R69" i="4"/>
  <c r="Q69" i="4"/>
  <c r="P69" i="4"/>
  <c r="O69" i="4"/>
  <c r="N69" i="4"/>
  <c r="M69" i="4"/>
  <c r="L69" i="4"/>
  <c r="K69" i="4"/>
  <c r="J69" i="4"/>
  <c r="I69" i="4"/>
  <c r="H69" i="4"/>
  <c r="G69" i="4"/>
  <c r="F69" i="4"/>
  <c r="E69" i="4"/>
  <c r="D69" i="4"/>
  <c r="C69" i="4"/>
  <c r="B69" i="4"/>
  <c r="A69" i="4"/>
  <c r="CB68" i="4"/>
  <c r="CA68" i="4"/>
  <c r="BZ68" i="4"/>
  <c r="BY68" i="4"/>
  <c r="BX68" i="4"/>
  <c r="BW68" i="4"/>
  <c r="BV68" i="4"/>
  <c r="BU68" i="4"/>
  <c r="BT68" i="4"/>
  <c r="BS68" i="4"/>
  <c r="BR68" i="4"/>
  <c r="BQ68" i="4"/>
  <c r="BP68" i="4"/>
  <c r="BO68" i="4"/>
  <c r="BN68" i="4"/>
  <c r="BM68" i="4"/>
  <c r="BL68" i="4"/>
  <c r="BK68" i="4"/>
  <c r="BJ68" i="4"/>
  <c r="BI68" i="4"/>
  <c r="BH68" i="4"/>
  <c r="BG68" i="4"/>
  <c r="BF68" i="4"/>
  <c r="BE68" i="4"/>
  <c r="BD68" i="4"/>
  <c r="BC68" i="4"/>
  <c r="BB68" i="4"/>
  <c r="BA68" i="4"/>
  <c r="AZ68" i="4"/>
  <c r="AY68" i="4"/>
  <c r="AX68" i="4"/>
  <c r="AW68" i="4"/>
  <c r="AV68" i="4"/>
  <c r="AU68" i="4"/>
  <c r="AT68" i="4"/>
  <c r="AS68" i="4"/>
  <c r="AR68" i="4"/>
  <c r="AQ68" i="4"/>
  <c r="AP68" i="4"/>
  <c r="AO68" i="4"/>
  <c r="AN68" i="4"/>
  <c r="AM68" i="4"/>
  <c r="AL68" i="4"/>
  <c r="AK68" i="4"/>
  <c r="AJ68" i="4"/>
  <c r="AI68" i="4"/>
  <c r="AH68" i="4"/>
  <c r="AG68" i="4"/>
  <c r="AF68" i="4"/>
  <c r="AE68" i="4"/>
  <c r="AD68" i="4"/>
  <c r="AC68" i="4"/>
  <c r="AB68" i="4"/>
  <c r="AA68" i="4"/>
  <c r="Z68" i="4"/>
  <c r="Y68" i="4"/>
  <c r="X68" i="4"/>
  <c r="W68" i="4"/>
  <c r="V68" i="4"/>
  <c r="U68" i="4"/>
  <c r="T68" i="4"/>
  <c r="S68" i="4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C68" i="4"/>
  <c r="B68" i="4"/>
  <c r="A68" i="4"/>
  <c r="CB67" i="4"/>
  <c r="CA67" i="4"/>
  <c r="BZ67" i="4"/>
  <c r="BY67" i="4"/>
  <c r="BX67" i="4"/>
  <c r="BW67" i="4"/>
  <c r="BV67" i="4"/>
  <c r="BU67" i="4"/>
  <c r="BT67" i="4"/>
  <c r="BS67" i="4"/>
  <c r="BR67" i="4"/>
  <c r="BQ67" i="4"/>
  <c r="BP67" i="4"/>
  <c r="BO67" i="4"/>
  <c r="BN67" i="4"/>
  <c r="BM67" i="4"/>
  <c r="BL67" i="4"/>
  <c r="BK67" i="4"/>
  <c r="BJ67" i="4"/>
  <c r="BI67" i="4"/>
  <c r="BH67" i="4"/>
  <c r="BG67" i="4"/>
  <c r="BF67" i="4"/>
  <c r="BE67" i="4"/>
  <c r="BD67" i="4"/>
  <c r="BC67" i="4"/>
  <c r="BB67" i="4"/>
  <c r="BA67" i="4"/>
  <c r="AZ67" i="4"/>
  <c r="AY67" i="4"/>
  <c r="AX67" i="4"/>
  <c r="AW67" i="4"/>
  <c r="AV67" i="4"/>
  <c r="AU67" i="4"/>
  <c r="AT67" i="4"/>
  <c r="AS67" i="4"/>
  <c r="AR67" i="4"/>
  <c r="AQ67" i="4"/>
  <c r="AP67" i="4"/>
  <c r="AO67" i="4"/>
  <c r="AN67" i="4"/>
  <c r="AM67" i="4"/>
  <c r="AL67" i="4"/>
  <c r="AK67" i="4"/>
  <c r="AJ67" i="4"/>
  <c r="AI67" i="4"/>
  <c r="AH67" i="4"/>
  <c r="AG67" i="4"/>
  <c r="AF67" i="4"/>
  <c r="AE67" i="4"/>
  <c r="AD67" i="4"/>
  <c r="AC67" i="4"/>
  <c r="AB67" i="4"/>
  <c r="AA67" i="4"/>
  <c r="Z67" i="4"/>
  <c r="Y67" i="4"/>
  <c r="X67" i="4"/>
  <c r="W67" i="4"/>
  <c r="V67" i="4"/>
  <c r="U67" i="4"/>
  <c r="T67" i="4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C67" i="4"/>
  <c r="B67" i="4"/>
  <c r="A67" i="4"/>
  <c r="CB66" i="4"/>
  <c r="CA66" i="4"/>
  <c r="BZ66" i="4"/>
  <c r="BY66" i="4"/>
  <c r="BX66" i="4"/>
  <c r="BW66" i="4"/>
  <c r="BV66" i="4"/>
  <c r="BU66" i="4"/>
  <c r="BT66" i="4"/>
  <c r="BS66" i="4"/>
  <c r="BR66" i="4"/>
  <c r="BQ66" i="4"/>
  <c r="BP66" i="4"/>
  <c r="BO66" i="4"/>
  <c r="BN66" i="4"/>
  <c r="BM66" i="4"/>
  <c r="BL66" i="4"/>
  <c r="BK66" i="4"/>
  <c r="BJ66" i="4"/>
  <c r="BI66" i="4"/>
  <c r="BH66" i="4"/>
  <c r="BG66" i="4"/>
  <c r="BF66" i="4"/>
  <c r="BE66" i="4"/>
  <c r="BD66" i="4"/>
  <c r="BC66" i="4"/>
  <c r="BB66" i="4"/>
  <c r="BA66" i="4"/>
  <c r="AZ66" i="4"/>
  <c r="AY66" i="4"/>
  <c r="AX66" i="4"/>
  <c r="AW66" i="4"/>
  <c r="AV66" i="4"/>
  <c r="AU66" i="4"/>
  <c r="AT66" i="4"/>
  <c r="AS66" i="4"/>
  <c r="AR66" i="4"/>
  <c r="AQ66" i="4"/>
  <c r="AP66" i="4"/>
  <c r="AO66" i="4"/>
  <c r="AN66" i="4"/>
  <c r="AM66" i="4"/>
  <c r="AL66" i="4"/>
  <c r="AK66" i="4"/>
  <c r="AJ66" i="4"/>
  <c r="AI66" i="4"/>
  <c r="AH66" i="4"/>
  <c r="AG66" i="4"/>
  <c r="AF66" i="4"/>
  <c r="AE66" i="4"/>
  <c r="AD66" i="4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B66" i="4"/>
  <c r="A66" i="4"/>
  <c r="CB65" i="4"/>
  <c r="CA65" i="4"/>
  <c r="BZ65" i="4"/>
  <c r="BY65" i="4"/>
  <c r="BX65" i="4"/>
  <c r="BW65" i="4"/>
  <c r="BV65" i="4"/>
  <c r="BU65" i="4"/>
  <c r="BT65" i="4"/>
  <c r="BS65" i="4"/>
  <c r="BR65" i="4"/>
  <c r="BQ65" i="4"/>
  <c r="BP65" i="4"/>
  <c r="BO65" i="4"/>
  <c r="BN65" i="4"/>
  <c r="BM65" i="4"/>
  <c r="BL65" i="4"/>
  <c r="BK65" i="4"/>
  <c r="BJ65" i="4"/>
  <c r="BI65" i="4"/>
  <c r="BH65" i="4"/>
  <c r="BG65" i="4"/>
  <c r="BF65" i="4"/>
  <c r="BE65" i="4"/>
  <c r="BD65" i="4"/>
  <c r="BC65" i="4"/>
  <c r="BB65" i="4"/>
  <c r="BA65" i="4"/>
  <c r="AZ65" i="4"/>
  <c r="AY65" i="4"/>
  <c r="AX65" i="4"/>
  <c r="AW65" i="4"/>
  <c r="AV65" i="4"/>
  <c r="AU65" i="4"/>
  <c r="AT65" i="4"/>
  <c r="AS65" i="4"/>
  <c r="AR65" i="4"/>
  <c r="AQ65" i="4"/>
  <c r="AP65" i="4"/>
  <c r="AO65" i="4"/>
  <c r="AN65" i="4"/>
  <c r="AM65" i="4"/>
  <c r="AL65" i="4"/>
  <c r="AK65" i="4"/>
  <c r="AJ65" i="4"/>
  <c r="AI65" i="4"/>
  <c r="AH65" i="4"/>
  <c r="AG65" i="4"/>
  <c r="AF65" i="4"/>
  <c r="AE65" i="4"/>
  <c r="AD65" i="4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B65" i="4"/>
  <c r="A65" i="4"/>
  <c r="CB64" i="4"/>
  <c r="CA64" i="4"/>
  <c r="BZ64" i="4"/>
  <c r="BY64" i="4"/>
  <c r="BX64" i="4"/>
  <c r="BW64" i="4"/>
  <c r="BV64" i="4"/>
  <c r="BU64" i="4"/>
  <c r="BT64" i="4"/>
  <c r="BS64" i="4"/>
  <c r="BR64" i="4"/>
  <c r="BQ64" i="4"/>
  <c r="BP64" i="4"/>
  <c r="BO64" i="4"/>
  <c r="BN64" i="4"/>
  <c r="BM64" i="4"/>
  <c r="BL64" i="4"/>
  <c r="BK64" i="4"/>
  <c r="BJ64" i="4"/>
  <c r="BI64" i="4"/>
  <c r="BH64" i="4"/>
  <c r="BG64" i="4"/>
  <c r="BF64" i="4"/>
  <c r="BE64" i="4"/>
  <c r="BD64" i="4"/>
  <c r="BC64" i="4"/>
  <c r="BB64" i="4"/>
  <c r="BA64" i="4"/>
  <c r="AZ64" i="4"/>
  <c r="AY64" i="4"/>
  <c r="AX64" i="4"/>
  <c r="AW64" i="4"/>
  <c r="AV64" i="4"/>
  <c r="AU64" i="4"/>
  <c r="AT64" i="4"/>
  <c r="AS64" i="4"/>
  <c r="AR64" i="4"/>
  <c r="AQ64" i="4"/>
  <c r="AP64" i="4"/>
  <c r="AO64" i="4"/>
  <c r="AN64" i="4"/>
  <c r="AM64" i="4"/>
  <c r="AL64" i="4"/>
  <c r="AK64" i="4"/>
  <c r="AJ64" i="4"/>
  <c r="AI64" i="4"/>
  <c r="AH64" i="4"/>
  <c r="AG64" i="4"/>
  <c r="AF64" i="4"/>
  <c r="AE64" i="4"/>
  <c r="AD64" i="4"/>
  <c r="AC64" i="4"/>
  <c r="AB64" i="4"/>
  <c r="AA64" i="4"/>
  <c r="Z64" i="4"/>
  <c r="Y64" i="4"/>
  <c r="X64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C64" i="4"/>
  <c r="B64" i="4"/>
  <c r="A64" i="4"/>
  <c r="CB63" i="4"/>
  <c r="CA63" i="4"/>
  <c r="BZ63" i="4"/>
  <c r="BY63" i="4"/>
  <c r="BX63" i="4"/>
  <c r="BW63" i="4"/>
  <c r="BV63" i="4"/>
  <c r="BU63" i="4"/>
  <c r="BT63" i="4"/>
  <c r="BS63" i="4"/>
  <c r="BR63" i="4"/>
  <c r="BQ63" i="4"/>
  <c r="BP63" i="4"/>
  <c r="BO63" i="4"/>
  <c r="BN63" i="4"/>
  <c r="BM63" i="4"/>
  <c r="BL63" i="4"/>
  <c r="BK63" i="4"/>
  <c r="BJ63" i="4"/>
  <c r="BI63" i="4"/>
  <c r="BH63" i="4"/>
  <c r="BG63" i="4"/>
  <c r="BF63" i="4"/>
  <c r="BE63" i="4"/>
  <c r="BD63" i="4"/>
  <c r="BC63" i="4"/>
  <c r="BB63" i="4"/>
  <c r="BA63" i="4"/>
  <c r="AZ63" i="4"/>
  <c r="AY63" i="4"/>
  <c r="AX63" i="4"/>
  <c r="AW63" i="4"/>
  <c r="AV63" i="4"/>
  <c r="AU63" i="4"/>
  <c r="AT63" i="4"/>
  <c r="AS63" i="4"/>
  <c r="AR63" i="4"/>
  <c r="AQ63" i="4"/>
  <c r="AP63" i="4"/>
  <c r="AO63" i="4"/>
  <c r="AN63" i="4"/>
  <c r="AM63" i="4"/>
  <c r="AL63" i="4"/>
  <c r="AK63" i="4"/>
  <c r="AJ63" i="4"/>
  <c r="AI63" i="4"/>
  <c r="AH63" i="4"/>
  <c r="AG63" i="4"/>
  <c r="AF63" i="4"/>
  <c r="AE63" i="4"/>
  <c r="AD63" i="4"/>
  <c r="AC63" i="4"/>
  <c r="AB63" i="4"/>
  <c r="AA63" i="4"/>
  <c r="Z63" i="4"/>
  <c r="Y63" i="4"/>
  <c r="X63" i="4"/>
  <c r="W63" i="4"/>
  <c r="V63" i="4"/>
  <c r="U63" i="4"/>
  <c r="T63" i="4"/>
  <c r="S63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C63" i="4"/>
  <c r="B63" i="4"/>
  <c r="A63" i="4"/>
  <c r="CB62" i="4"/>
  <c r="CA62" i="4"/>
  <c r="BZ62" i="4"/>
  <c r="BY62" i="4"/>
  <c r="BX62" i="4"/>
  <c r="BW62" i="4"/>
  <c r="BV62" i="4"/>
  <c r="BU62" i="4"/>
  <c r="BT62" i="4"/>
  <c r="BS62" i="4"/>
  <c r="BR62" i="4"/>
  <c r="BQ62" i="4"/>
  <c r="BP62" i="4"/>
  <c r="BO62" i="4"/>
  <c r="BN62" i="4"/>
  <c r="BM62" i="4"/>
  <c r="BL62" i="4"/>
  <c r="BK62" i="4"/>
  <c r="BJ62" i="4"/>
  <c r="BI62" i="4"/>
  <c r="BH62" i="4"/>
  <c r="BG62" i="4"/>
  <c r="BF62" i="4"/>
  <c r="BE62" i="4"/>
  <c r="BD62" i="4"/>
  <c r="BC62" i="4"/>
  <c r="BB62" i="4"/>
  <c r="BA62" i="4"/>
  <c r="AZ62" i="4"/>
  <c r="AY62" i="4"/>
  <c r="AX62" i="4"/>
  <c r="AW62" i="4"/>
  <c r="AV62" i="4"/>
  <c r="AU62" i="4"/>
  <c r="AT62" i="4"/>
  <c r="AS62" i="4"/>
  <c r="AR62" i="4"/>
  <c r="AQ62" i="4"/>
  <c r="AP62" i="4"/>
  <c r="AO62" i="4"/>
  <c r="AN62" i="4"/>
  <c r="AM62" i="4"/>
  <c r="AL62" i="4"/>
  <c r="AK62" i="4"/>
  <c r="AJ62" i="4"/>
  <c r="AI62" i="4"/>
  <c r="AH62" i="4"/>
  <c r="AG62" i="4"/>
  <c r="AF62" i="4"/>
  <c r="AE62" i="4"/>
  <c r="AD62" i="4"/>
  <c r="AC62" i="4"/>
  <c r="AB62" i="4"/>
  <c r="AA62" i="4"/>
  <c r="Z62" i="4"/>
  <c r="Y62" i="4"/>
  <c r="X62" i="4"/>
  <c r="W62" i="4"/>
  <c r="V62" i="4"/>
  <c r="U62" i="4"/>
  <c r="T62" i="4"/>
  <c r="S62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B62" i="4"/>
  <c r="A62" i="4"/>
  <c r="CB61" i="4"/>
  <c r="CA61" i="4"/>
  <c r="BZ61" i="4"/>
  <c r="BY61" i="4"/>
  <c r="BX61" i="4"/>
  <c r="BW61" i="4"/>
  <c r="BV61" i="4"/>
  <c r="BU61" i="4"/>
  <c r="BT61" i="4"/>
  <c r="BS61" i="4"/>
  <c r="BR61" i="4"/>
  <c r="BQ61" i="4"/>
  <c r="BP61" i="4"/>
  <c r="BO61" i="4"/>
  <c r="BN61" i="4"/>
  <c r="BM61" i="4"/>
  <c r="BL61" i="4"/>
  <c r="BK61" i="4"/>
  <c r="BJ61" i="4"/>
  <c r="BI61" i="4"/>
  <c r="BH61" i="4"/>
  <c r="BG61" i="4"/>
  <c r="BF61" i="4"/>
  <c r="BE61" i="4"/>
  <c r="BD61" i="4"/>
  <c r="BC61" i="4"/>
  <c r="BB61" i="4"/>
  <c r="BA61" i="4"/>
  <c r="AZ61" i="4"/>
  <c r="AY61" i="4"/>
  <c r="AX61" i="4"/>
  <c r="AW61" i="4"/>
  <c r="AV61" i="4"/>
  <c r="AU61" i="4"/>
  <c r="AT61" i="4"/>
  <c r="AS61" i="4"/>
  <c r="AR61" i="4"/>
  <c r="AQ61" i="4"/>
  <c r="AP61" i="4"/>
  <c r="AO61" i="4"/>
  <c r="AN61" i="4"/>
  <c r="AM61" i="4"/>
  <c r="AL61" i="4"/>
  <c r="AK61" i="4"/>
  <c r="AJ61" i="4"/>
  <c r="AI61" i="4"/>
  <c r="AH61" i="4"/>
  <c r="AG61" i="4"/>
  <c r="AF61" i="4"/>
  <c r="AE61" i="4"/>
  <c r="AD61" i="4"/>
  <c r="AC61" i="4"/>
  <c r="AB61" i="4"/>
  <c r="AA61" i="4"/>
  <c r="Z61" i="4"/>
  <c r="Y61" i="4"/>
  <c r="X61" i="4"/>
  <c r="W61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C61" i="4"/>
  <c r="B61" i="4"/>
  <c r="A61" i="4"/>
  <c r="CB60" i="4"/>
  <c r="CA60" i="4"/>
  <c r="BZ60" i="4"/>
  <c r="BY60" i="4"/>
  <c r="BX60" i="4"/>
  <c r="BW60" i="4"/>
  <c r="BV60" i="4"/>
  <c r="BU60" i="4"/>
  <c r="BT60" i="4"/>
  <c r="BS60" i="4"/>
  <c r="BR60" i="4"/>
  <c r="BQ60" i="4"/>
  <c r="BP60" i="4"/>
  <c r="BO60" i="4"/>
  <c r="BN60" i="4"/>
  <c r="BM60" i="4"/>
  <c r="BL60" i="4"/>
  <c r="BK60" i="4"/>
  <c r="BJ60" i="4"/>
  <c r="BI60" i="4"/>
  <c r="BH60" i="4"/>
  <c r="BG60" i="4"/>
  <c r="BF60" i="4"/>
  <c r="BE60" i="4"/>
  <c r="BD60" i="4"/>
  <c r="BC60" i="4"/>
  <c r="BB60" i="4"/>
  <c r="BA60" i="4"/>
  <c r="AZ60" i="4"/>
  <c r="AY60" i="4"/>
  <c r="AX60" i="4"/>
  <c r="AW60" i="4"/>
  <c r="AV60" i="4"/>
  <c r="AU60" i="4"/>
  <c r="AT60" i="4"/>
  <c r="AS60" i="4"/>
  <c r="AR60" i="4"/>
  <c r="AQ60" i="4"/>
  <c r="AP60" i="4"/>
  <c r="AO60" i="4"/>
  <c r="AN60" i="4"/>
  <c r="AM60" i="4"/>
  <c r="AL60" i="4"/>
  <c r="AK60" i="4"/>
  <c r="AJ60" i="4"/>
  <c r="AI60" i="4"/>
  <c r="AH60" i="4"/>
  <c r="AG60" i="4"/>
  <c r="AF60" i="4"/>
  <c r="AE60" i="4"/>
  <c r="AD60" i="4"/>
  <c r="AC60" i="4"/>
  <c r="AB60" i="4"/>
  <c r="AA60" i="4"/>
  <c r="Z60" i="4"/>
  <c r="Y60" i="4"/>
  <c r="X60" i="4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C60" i="4"/>
  <c r="B60" i="4"/>
  <c r="A60" i="4"/>
  <c r="CB59" i="4"/>
  <c r="CA59" i="4"/>
  <c r="BZ59" i="4"/>
  <c r="BY59" i="4"/>
  <c r="BX59" i="4"/>
  <c r="BW59" i="4"/>
  <c r="BV59" i="4"/>
  <c r="BU59" i="4"/>
  <c r="BT59" i="4"/>
  <c r="BS59" i="4"/>
  <c r="BR59" i="4"/>
  <c r="BQ59" i="4"/>
  <c r="BP59" i="4"/>
  <c r="BO59" i="4"/>
  <c r="BN59" i="4"/>
  <c r="BM59" i="4"/>
  <c r="BL59" i="4"/>
  <c r="BK59" i="4"/>
  <c r="BJ59" i="4"/>
  <c r="BI59" i="4"/>
  <c r="BH59" i="4"/>
  <c r="BG59" i="4"/>
  <c r="BF59" i="4"/>
  <c r="BE59" i="4"/>
  <c r="BD59" i="4"/>
  <c r="BC59" i="4"/>
  <c r="BB59" i="4"/>
  <c r="BA59" i="4"/>
  <c r="AZ59" i="4"/>
  <c r="AY59" i="4"/>
  <c r="AX59" i="4"/>
  <c r="AW59" i="4"/>
  <c r="AV59" i="4"/>
  <c r="AU59" i="4"/>
  <c r="AT59" i="4"/>
  <c r="AS59" i="4"/>
  <c r="AR59" i="4"/>
  <c r="AQ59" i="4"/>
  <c r="AP59" i="4"/>
  <c r="AO59" i="4"/>
  <c r="AN59" i="4"/>
  <c r="AM59" i="4"/>
  <c r="AL59" i="4"/>
  <c r="AK59" i="4"/>
  <c r="AJ59" i="4"/>
  <c r="AI59" i="4"/>
  <c r="AH59" i="4"/>
  <c r="AG59" i="4"/>
  <c r="AF59" i="4"/>
  <c r="AE59" i="4"/>
  <c r="AD59" i="4"/>
  <c r="AC59" i="4"/>
  <c r="AB59" i="4"/>
  <c r="AA59" i="4"/>
  <c r="Z59" i="4"/>
  <c r="Y59" i="4"/>
  <c r="X59" i="4"/>
  <c r="W59" i="4"/>
  <c r="V59" i="4"/>
  <c r="U59" i="4"/>
  <c r="T59" i="4"/>
  <c r="S59" i="4"/>
  <c r="R59" i="4"/>
  <c r="Q59" i="4"/>
  <c r="P59" i="4"/>
  <c r="O59" i="4"/>
  <c r="N59" i="4"/>
  <c r="M59" i="4"/>
  <c r="L59" i="4"/>
  <c r="K59" i="4"/>
  <c r="J59" i="4"/>
  <c r="I59" i="4"/>
  <c r="H59" i="4"/>
  <c r="G59" i="4"/>
  <c r="F59" i="4"/>
  <c r="E59" i="4"/>
  <c r="D59" i="4"/>
  <c r="C59" i="4"/>
  <c r="B59" i="4"/>
  <c r="A59" i="4"/>
  <c r="CB58" i="4"/>
  <c r="CA58" i="4"/>
  <c r="BZ58" i="4"/>
  <c r="BY58" i="4"/>
  <c r="BX58" i="4"/>
  <c r="BW58" i="4"/>
  <c r="BV58" i="4"/>
  <c r="BU58" i="4"/>
  <c r="BT58" i="4"/>
  <c r="BS58" i="4"/>
  <c r="BR58" i="4"/>
  <c r="BQ58" i="4"/>
  <c r="BP58" i="4"/>
  <c r="BO58" i="4"/>
  <c r="BN58" i="4"/>
  <c r="BM58" i="4"/>
  <c r="BL58" i="4"/>
  <c r="BK58" i="4"/>
  <c r="BJ58" i="4"/>
  <c r="BI58" i="4"/>
  <c r="BH58" i="4"/>
  <c r="BG58" i="4"/>
  <c r="BF58" i="4"/>
  <c r="BE58" i="4"/>
  <c r="BD58" i="4"/>
  <c r="BC58" i="4"/>
  <c r="BB58" i="4"/>
  <c r="BA58" i="4"/>
  <c r="AZ58" i="4"/>
  <c r="AY58" i="4"/>
  <c r="AX58" i="4"/>
  <c r="AW58" i="4"/>
  <c r="AV58" i="4"/>
  <c r="AU58" i="4"/>
  <c r="AT58" i="4"/>
  <c r="AS58" i="4"/>
  <c r="AR58" i="4"/>
  <c r="AQ58" i="4"/>
  <c r="AP58" i="4"/>
  <c r="AO58" i="4"/>
  <c r="AN58" i="4"/>
  <c r="AM58" i="4"/>
  <c r="AL58" i="4"/>
  <c r="AK58" i="4"/>
  <c r="AJ58" i="4"/>
  <c r="AI58" i="4"/>
  <c r="AH58" i="4"/>
  <c r="AG58" i="4"/>
  <c r="AF58" i="4"/>
  <c r="AE58" i="4"/>
  <c r="AD58" i="4"/>
  <c r="AC58" i="4"/>
  <c r="AB58" i="4"/>
  <c r="AA58" i="4"/>
  <c r="Z58" i="4"/>
  <c r="Y58" i="4"/>
  <c r="X58" i="4"/>
  <c r="W58" i="4"/>
  <c r="V58" i="4"/>
  <c r="U58" i="4"/>
  <c r="T58" i="4"/>
  <c r="S58" i="4"/>
  <c r="R58" i="4"/>
  <c r="Q58" i="4"/>
  <c r="P58" i="4"/>
  <c r="O58" i="4"/>
  <c r="N58" i="4"/>
  <c r="M58" i="4"/>
  <c r="L58" i="4"/>
  <c r="K58" i="4"/>
  <c r="J58" i="4"/>
  <c r="I58" i="4"/>
  <c r="H58" i="4"/>
  <c r="G58" i="4"/>
  <c r="F58" i="4"/>
  <c r="E58" i="4"/>
  <c r="D58" i="4"/>
  <c r="C58" i="4"/>
  <c r="B58" i="4"/>
  <c r="A58" i="4"/>
  <c r="CB57" i="4"/>
  <c r="CA57" i="4"/>
  <c r="BZ57" i="4"/>
  <c r="BY57" i="4"/>
  <c r="BX57" i="4"/>
  <c r="BW57" i="4"/>
  <c r="BV57" i="4"/>
  <c r="BU57" i="4"/>
  <c r="BT57" i="4"/>
  <c r="BS57" i="4"/>
  <c r="BR57" i="4"/>
  <c r="BQ57" i="4"/>
  <c r="BP57" i="4"/>
  <c r="BO57" i="4"/>
  <c r="BN57" i="4"/>
  <c r="BM57" i="4"/>
  <c r="BL57" i="4"/>
  <c r="BK57" i="4"/>
  <c r="BJ57" i="4"/>
  <c r="BI57" i="4"/>
  <c r="BH57" i="4"/>
  <c r="BG57" i="4"/>
  <c r="BF57" i="4"/>
  <c r="BE57" i="4"/>
  <c r="BD57" i="4"/>
  <c r="BC57" i="4"/>
  <c r="BB57" i="4"/>
  <c r="BA57" i="4"/>
  <c r="AZ57" i="4"/>
  <c r="AY57" i="4"/>
  <c r="AX57" i="4"/>
  <c r="AW57" i="4"/>
  <c r="AV57" i="4"/>
  <c r="AU57" i="4"/>
  <c r="AT57" i="4"/>
  <c r="AS57" i="4"/>
  <c r="AR57" i="4"/>
  <c r="AQ57" i="4"/>
  <c r="AP57" i="4"/>
  <c r="AO57" i="4"/>
  <c r="AN57" i="4"/>
  <c r="AM57" i="4"/>
  <c r="AL57" i="4"/>
  <c r="AK57" i="4"/>
  <c r="AJ57" i="4"/>
  <c r="AI57" i="4"/>
  <c r="AH57" i="4"/>
  <c r="AG57" i="4"/>
  <c r="AF57" i="4"/>
  <c r="AE57" i="4"/>
  <c r="AD57" i="4"/>
  <c r="AC57" i="4"/>
  <c r="AB57" i="4"/>
  <c r="AA57" i="4"/>
  <c r="Z57" i="4"/>
  <c r="Y57" i="4"/>
  <c r="X57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G57" i="4"/>
  <c r="F57" i="4"/>
  <c r="E57" i="4"/>
  <c r="D57" i="4"/>
  <c r="C57" i="4"/>
  <c r="B57" i="4"/>
  <c r="A57" i="4"/>
  <c r="CB56" i="4"/>
  <c r="CA56" i="4"/>
  <c r="BZ56" i="4"/>
  <c r="BY56" i="4"/>
  <c r="BX56" i="4"/>
  <c r="BW56" i="4"/>
  <c r="BV56" i="4"/>
  <c r="BU56" i="4"/>
  <c r="BT56" i="4"/>
  <c r="BS56" i="4"/>
  <c r="BR56" i="4"/>
  <c r="BQ56" i="4"/>
  <c r="BP56" i="4"/>
  <c r="BO56" i="4"/>
  <c r="BN56" i="4"/>
  <c r="BM56" i="4"/>
  <c r="BL56" i="4"/>
  <c r="BK56" i="4"/>
  <c r="BJ56" i="4"/>
  <c r="BI56" i="4"/>
  <c r="BH56" i="4"/>
  <c r="BG56" i="4"/>
  <c r="BF56" i="4"/>
  <c r="BE56" i="4"/>
  <c r="BD56" i="4"/>
  <c r="BC56" i="4"/>
  <c r="BB56" i="4"/>
  <c r="BA56" i="4"/>
  <c r="AZ56" i="4"/>
  <c r="AY56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L56" i="4"/>
  <c r="AK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  <c r="A56" i="4"/>
  <c r="CB55" i="4"/>
  <c r="CA55" i="4"/>
  <c r="BZ55" i="4"/>
  <c r="BY55" i="4"/>
  <c r="BX55" i="4"/>
  <c r="BW55" i="4"/>
  <c r="BV55" i="4"/>
  <c r="BU55" i="4"/>
  <c r="BT55" i="4"/>
  <c r="BS55" i="4"/>
  <c r="BR55" i="4"/>
  <c r="BQ55" i="4"/>
  <c r="BP55" i="4"/>
  <c r="BO55" i="4"/>
  <c r="BN55" i="4"/>
  <c r="BM55" i="4"/>
  <c r="BL55" i="4"/>
  <c r="BK55" i="4"/>
  <c r="BJ55" i="4"/>
  <c r="BI55" i="4"/>
  <c r="BH55" i="4"/>
  <c r="BG55" i="4"/>
  <c r="BF55" i="4"/>
  <c r="BE55" i="4"/>
  <c r="BD55" i="4"/>
  <c r="BC55" i="4"/>
  <c r="BB55" i="4"/>
  <c r="BA55" i="4"/>
  <c r="AZ55" i="4"/>
  <c r="AY55" i="4"/>
  <c r="AX55" i="4"/>
  <c r="AW55" i="4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55" i="4"/>
  <c r="CB54" i="4"/>
  <c r="CA54" i="4"/>
  <c r="BZ54" i="4"/>
  <c r="BY54" i="4"/>
  <c r="BX54" i="4"/>
  <c r="BW54" i="4"/>
  <c r="BV54" i="4"/>
  <c r="BU54" i="4"/>
  <c r="BT54" i="4"/>
  <c r="BS54" i="4"/>
  <c r="BR54" i="4"/>
  <c r="BQ54" i="4"/>
  <c r="BP54" i="4"/>
  <c r="BO54" i="4"/>
  <c r="BN54" i="4"/>
  <c r="BM54" i="4"/>
  <c r="BL54" i="4"/>
  <c r="BK54" i="4"/>
  <c r="BJ54" i="4"/>
  <c r="BI54" i="4"/>
  <c r="BH54" i="4"/>
  <c r="BG54" i="4"/>
  <c r="BF54" i="4"/>
  <c r="BE54" i="4"/>
  <c r="BD54" i="4"/>
  <c r="BC54" i="4"/>
  <c r="BB54" i="4"/>
  <c r="BA54" i="4"/>
  <c r="AZ54" i="4"/>
  <c r="AY54" i="4"/>
  <c r="AX54" i="4"/>
  <c r="AW54" i="4"/>
  <c r="AV54" i="4"/>
  <c r="AU54" i="4"/>
  <c r="AT54" i="4"/>
  <c r="AS54" i="4"/>
  <c r="AR54" i="4"/>
  <c r="AQ54" i="4"/>
  <c r="AP54" i="4"/>
  <c r="AO54" i="4"/>
  <c r="AN54" i="4"/>
  <c r="AM54" i="4"/>
  <c r="AL54" i="4"/>
  <c r="AK54" i="4"/>
  <c r="AJ54" i="4"/>
  <c r="AI54" i="4"/>
  <c r="AH54" i="4"/>
  <c r="AG54" i="4"/>
  <c r="AF54" i="4"/>
  <c r="AE54" i="4"/>
  <c r="AD54" i="4"/>
  <c r="AC54" i="4"/>
  <c r="AB54" i="4"/>
  <c r="AA54" i="4"/>
  <c r="Z54" i="4"/>
  <c r="Y54" i="4"/>
  <c r="X54" i="4"/>
  <c r="W54" i="4"/>
  <c r="V54" i="4"/>
  <c r="U54" i="4"/>
  <c r="T54" i="4"/>
  <c r="S54" i="4"/>
  <c r="R54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B54" i="4"/>
  <c r="A54" i="4"/>
  <c r="CB53" i="4"/>
  <c r="CA53" i="4"/>
  <c r="BZ53" i="4"/>
  <c r="BY53" i="4"/>
  <c r="BX53" i="4"/>
  <c r="BW53" i="4"/>
  <c r="BV53" i="4"/>
  <c r="BU53" i="4"/>
  <c r="BT53" i="4"/>
  <c r="BS53" i="4"/>
  <c r="BR53" i="4"/>
  <c r="BQ53" i="4"/>
  <c r="BP53" i="4"/>
  <c r="BO53" i="4"/>
  <c r="BN53" i="4"/>
  <c r="BM53" i="4"/>
  <c r="BL53" i="4"/>
  <c r="BK53" i="4"/>
  <c r="BJ53" i="4"/>
  <c r="BI53" i="4"/>
  <c r="BH53" i="4"/>
  <c r="BG53" i="4"/>
  <c r="BF53" i="4"/>
  <c r="BE53" i="4"/>
  <c r="BD53" i="4"/>
  <c r="BC53" i="4"/>
  <c r="BB53" i="4"/>
  <c r="BA53" i="4"/>
  <c r="AZ53" i="4"/>
  <c r="AY53" i="4"/>
  <c r="AX53" i="4"/>
  <c r="AW53" i="4"/>
  <c r="AV53" i="4"/>
  <c r="AU53" i="4"/>
  <c r="AT53" i="4"/>
  <c r="AS53" i="4"/>
  <c r="AR53" i="4"/>
  <c r="AQ53" i="4"/>
  <c r="AP53" i="4"/>
  <c r="AO53" i="4"/>
  <c r="AN53" i="4"/>
  <c r="AM53" i="4"/>
  <c r="AL53" i="4"/>
  <c r="AK53" i="4"/>
  <c r="AJ53" i="4"/>
  <c r="AI53" i="4"/>
  <c r="AH53" i="4"/>
  <c r="AG53" i="4"/>
  <c r="AF53" i="4"/>
  <c r="AE53" i="4"/>
  <c r="AD53" i="4"/>
  <c r="AC53" i="4"/>
  <c r="AB53" i="4"/>
  <c r="AA53" i="4"/>
  <c r="Z53" i="4"/>
  <c r="Y53" i="4"/>
  <c r="X53" i="4"/>
  <c r="W53" i="4"/>
  <c r="V53" i="4"/>
  <c r="U53" i="4"/>
  <c r="T53" i="4"/>
  <c r="S53" i="4"/>
  <c r="R53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C53" i="4"/>
  <c r="B53" i="4"/>
  <c r="A53" i="4"/>
  <c r="CB52" i="4"/>
  <c r="CA52" i="4"/>
  <c r="BZ52" i="4"/>
  <c r="BY52" i="4"/>
  <c r="BX52" i="4"/>
  <c r="BW52" i="4"/>
  <c r="BV52" i="4"/>
  <c r="BU52" i="4"/>
  <c r="BT52" i="4"/>
  <c r="BS52" i="4"/>
  <c r="BR52" i="4"/>
  <c r="BQ52" i="4"/>
  <c r="BP52" i="4"/>
  <c r="BO52" i="4"/>
  <c r="BN52" i="4"/>
  <c r="BM52" i="4"/>
  <c r="BL52" i="4"/>
  <c r="BK52" i="4"/>
  <c r="BJ52" i="4"/>
  <c r="BI52" i="4"/>
  <c r="BH52" i="4"/>
  <c r="BG52" i="4"/>
  <c r="BF52" i="4"/>
  <c r="BE52" i="4"/>
  <c r="BD52" i="4"/>
  <c r="BC52" i="4"/>
  <c r="BB52" i="4"/>
  <c r="BA52" i="4"/>
  <c r="AZ52" i="4"/>
  <c r="AY52" i="4"/>
  <c r="AX52" i="4"/>
  <c r="AW52" i="4"/>
  <c r="AV52" i="4"/>
  <c r="AU52" i="4"/>
  <c r="AT52" i="4"/>
  <c r="AS52" i="4"/>
  <c r="AR52" i="4"/>
  <c r="AQ52" i="4"/>
  <c r="AP52" i="4"/>
  <c r="AO52" i="4"/>
  <c r="AN52" i="4"/>
  <c r="AM52" i="4"/>
  <c r="AL52" i="4"/>
  <c r="AK52" i="4"/>
  <c r="AJ52" i="4"/>
  <c r="AI52" i="4"/>
  <c r="AH52" i="4"/>
  <c r="AG52" i="4"/>
  <c r="AF52" i="4"/>
  <c r="AE52" i="4"/>
  <c r="AD52" i="4"/>
  <c r="AC52" i="4"/>
  <c r="AB52" i="4"/>
  <c r="AA52" i="4"/>
  <c r="Z52" i="4"/>
  <c r="Y52" i="4"/>
  <c r="X52" i="4"/>
  <c r="W52" i="4"/>
  <c r="V52" i="4"/>
  <c r="U52" i="4"/>
  <c r="T52" i="4"/>
  <c r="S52" i="4"/>
  <c r="R52" i="4"/>
  <c r="Q52" i="4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A52" i="4"/>
  <c r="CB51" i="4"/>
  <c r="CA51" i="4"/>
  <c r="BZ51" i="4"/>
  <c r="BY51" i="4"/>
  <c r="BX51" i="4"/>
  <c r="BW51" i="4"/>
  <c r="BV51" i="4"/>
  <c r="BU51" i="4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A51" i="4"/>
  <c r="CB50" i="4"/>
  <c r="CA50" i="4"/>
  <c r="BZ50" i="4"/>
  <c r="BY50" i="4"/>
  <c r="BX50" i="4"/>
  <c r="BW50" i="4"/>
  <c r="BV50" i="4"/>
  <c r="BU50" i="4"/>
  <c r="BT50" i="4"/>
  <c r="BS50" i="4"/>
  <c r="BR50" i="4"/>
  <c r="BQ50" i="4"/>
  <c r="BP50" i="4"/>
  <c r="BO50" i="4"/>
  <c r="BN50" i="4"/>
  <c r="BM50" i="4"/>
  <c r="BL50" i="4"/>
  <c r="BK50" i="4"/>
  <c r="BJ50" i="4"/>
  <c r="BI50" i="4"/>
  <c r="BH50" i="4"/>
  <c r="BG50" i="4"/>
  <c r="BF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A50" i="4"/>
  <c r="CB49" i="4"/>
  <c r="CA49" i="4"/>
  <c r="BZ49" i="4"/>
  <c r="BY49" i="4"/>
  <c r="BX49" i="4"/>
  <c r="BW49" i="4"/>
  <c r="BV49" i="4"/>
  <c r="BU49" i="4"/>
  <c r="BT49" i="4"/>
  <c r="BS49" i="4"/>
  <c r="BR49" i="4"/>
  <c r="BQ49" i="4"/>
  <c r="BP49" i="4"/>
  <c r="BO49" i="4"/>
  <c r="BN49" i="4"/>
  <c r="BM49" i="4"/>
  <c r="BL49" i="4"/>
  <c r="BK49" i="4"/>
  <c r="BJ49" i="4"/>
  <c r="BI49" i="4"/>
  <c r="BH49" i="4"/>
  <c r="BG49" i="4"/>
  <c r="BF49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C49" i="4"/>
  <c r="AB49" i="4"/>
  <c r="AA49" i="4"/>
  <c r="Z49" i="4"/>
  <c r="Y49" i="4"/>
  <c r="X49" i="4"/>
  <c r="W49" i="4"/>
  <c r="V49" i="4"/>
  <c r="U49" i="4"/>
  <c r="T49" i="4"/>
  <c r="S49" i="4"/>
  <c r="R49" i="4"/>
  <c r="Q49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A49" i="4"/>
  <c r="CB48" i="4"/>
  <c r="CA48" i="4"/>
  <c r="BZ48" i="4"/>
  <c r="BY48" i="4"/>
  <c r="BX48" i="4"/>
  <c r="BW48" i="4"/>
  <c r="BV48" i="4"/>
  <c r="BU48" i="4"/>
  <c r="BT48" i="4"/>
  <c r="BS48" i="4"/>
  <c r="BR48" i="4"/>
  <c r="BQ48" i="4"/>
  <c r="BP48" i="4"/>
  <c r="BO48" i="4"/>
  <c r="BN48" i="4"/>
  <c r="BM48" i="4"/>
  <c r="BL48" i="4"/>
  <c r="BK48" i="4"/>
  <c r="BJ48" i="4"/>
  <c r="BI48" i="4"/>
  <c r="BH48" i="4"/>
  <c r="BG48" i="4"/>
  <c r="BF48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AC48" i="4"/>
  <c r="AB48" i="4"/>
  <c r="AA48" i="4"/>
  <c r="Z48" i="4"/>
  <c r="Y48" i="4"/>
  <c r="X48" i="4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A48" i="4"/>
  <c r="CB47" i="4"/>
  <c r="CA47" i="4"/>
  <c r="BZ47" i="4"/>
  <c r="BY47" i="4"/>
  <c r="BX47" i="4"/>
  <c r="BW47" i="4"/>
  <c r="BV47" i="4"/>
  <c r="BU47" i="4"/>
  <c r="BT47" i="4"/>
  <c r="BS47" i="4"/>
  <c r="BR47" i="4"/>
  <c r="BQ47" i="4"/>
  <c r="BP47" i="4"/>
  <c r="BO47" i="4"/>
  <c r="BN47" i="4"/>
  <c r="BM47" i="4"/>
  <c r="BL47" i="4"/>
  <c r="BK47" i="4"/>
  <c r="BJ47" i="4"/>
  <c r="BI47" i="4"/>
  <c r="BH47" i="4"/>
  <c r="BG47" i="4"/>
  <c r="BF47" i="4"/>
  <c r="BE47" i="4"/>
  <c r="BD47" i="4"/>
  <c r="BC47" i="4"/>
  <c r="BB47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AA47" i="4"/>
  <c r="Z47" i="4"/>
  <c r="Y47" i="4"/>
  <c r="X47" i="4"/>
  <c r="W47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A47" i="4"/>
  <c r="CB46" i="4"/>
  <c r="CA46" i="4"/>
  <c r="BZ46" i="4"/>
  <c r="BY46" i="4"/>
  <c r="BX46" i="4"/>
  <c r="BW46" i="4"/>
  <c r="BV46" i="4"/>
  <c r="BU46" i="4"/>
  <c r="BT46" i="4"/>
  <c r="BS46" i="4"/>
  <c r="BR46" i="4"/>
  <c r="BQ46" i="4"/>
  <c r="BP46" i="4"/>
  <c r="BO46" i="4"/>
  <c r="BN46" i="4"/>
  <c r="BM46" i="4"/>
  <c r="BL46" i="4"/>
  <c r="BK46" i="4"/>
  <c r="BJ46" i="4"/>
  <c r="BI46" i="4"/>
  <c r="BH46" i="4"/>
  <c r="BG46" i="4"/>
  <c r="BF46" i="4"/>
  <c r="BE46" i="4"/>
  <c r="BD46" i="4"/>
  <c r="BC46" i="4"/>
  <c r="BB46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A46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A45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A44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B43" i="4"/>
  <c r="A43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A42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  <c r="A41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A40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A39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A38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A37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A36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3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A35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A34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A33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A32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A31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A30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A29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A28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A27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A26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A25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A24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23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A22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A21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20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A19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18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17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A16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A15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A14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A13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A12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A11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A10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A9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A8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A7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A6" i="4"/>
  <c r="CB5" i="4"/>
  <c r="CA5" i="4"/>
  <c r="BZ5" i="4"/>
  <c r="BY5" i="4"/>
  <c r="BX5" i="4"/>
  <c r="BW5" i="4"/>
  <c r="BV5" i="4"/>
  <c r="BU5" i="4"/>
  <c r="BT5" i="4"/>
  <c r="BS5" i="4"/>
  <c r="BR5" i="4"/>
  <c r="BQ5" i="4"/>
  <c r="BP5" i="4"/>
  <c r="BO5" i="4"/>
  <c r="BN5" i="4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A5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A4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A3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A2" i="4"/>
  <c r="A3" i="3"/>
  <c r="B3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A5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A6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A7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O7" i="3"/>
  <c r="AP7" i="3"/>
  <c r="AQ7" i="3"/>
  <c r="AR7" i="3"/>
  <c r="AS7" i="3"/>
  <c r="AT7" i="3"/>
  <c r="AU7" i="3"/>
  <c r="AV7" i="3"/>
  <c r="AW7" i="3"/>
  <c r="AX7" i="3"/>
  <c r="AY7" i="3"/>
  <c r="AZ7" i="3"/>
  <c r="BA7" i="3"/>
  <c r="BB7" i="3"/>
  <c r="BC7" i="3"/>
  <c r="BD7" i="3"/>
  <c r="BE7" i="3"/>
  <c r="BF7" i="3"/>
  <c r="BG7" i="3"/>
  <c r="BH7" i="3"/>
  <c r="BI7" i="3"/>
  <c r="BJ7" i="3"/>
  <c r="BK7" i="3"/>
  <c r="BL7" i="3"/>
  <c r="BM7" i="3"/>
  <c r="BN7" i="3"/>
  <c r="BO7" i="3"/>
  <c r="BP7" i="3"/>
  <c r="BQ7" i="3"/>
  <c r="BR7" i="3"/>
  <c r="BS7" i="3"/>
  <c r="BT7" i="3"/>
  <c r="BU7" i="3"/>
  <c r="BV7" i="3"/>
  <c r="BW7" i="3"/>
  <c r="BX7" i="3"/>
  <c r="BY7" i="3"/>
  <c r="BZ7" i="3"/>
  <c r="CA7" i="3"/>
  <c r="CB7" i="3"/>
  <c r="A8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AO8" i="3"/>
  <c r="AP8" i="3"/>
  <c r="AQ8" i="3"/>
  <c r="AR8" i="3"/>
  <c r="AS8" i="3"/>
  <c r="AT8" i="3"/>
  <c r="AU8" i="3"/>
  <c r="AV8" i="3"/>
  <c r="AW8" i="3"/>
  <c r="AX8" i="3"/>
  <c r="AY8" i="3"/>
  <c r="AZ8" i="3"/>
  <c r="BA8" i="3"/>
  <c r="BB8" i="3"/>
  <c r="BC8" i="3"/>
  <c r="BD8" i="3"/>
  <c r="BE8" i="3"/>
  <c r="BF8" i="3"/>
  <c r="BG8" i="3"/>
  <c r="BH8" i="3"/>
  <c r="BI8" i="3"/>
  <c r="BJ8" i="3"/>
  <c r="BK8" i="3"/>
  <c r="BL8" i="3"/>
  <c r="BM8" i="3"/>
  <c r="BN8" i="3"/>
  <c r="BO8" i="3"/>
  <c r="BP8" i="3"/>
  <c r="BQ8" i="3"/>
  <c r="BR8" i="3"/>
  <c r="BS8" i="3"/>
  <c r="BT8" i="3"/>
  <c r="BU8" i="3"/>
  <c r="BV8" i="3"/>
  <c r="BW8" i="3"/>
  <c r="BX8" i="3"/>
  <c r="BY8" i="3"/>
  <c r="BZ8" i="3"/>
  <c r="CA8" i="3"/>
  <c r="CB8" i="3"/>
  <c r="A9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AX9" i="3"/>
  <c r="AY9" i="3"/>
  <c r="AZ9" i="3"/>
  <c r="BA9" i="3"/>
  <c r="BB9" i="3"/>
  <c r="BC9" i="3"/>
  <c r="BD9" i="3"/>
  <c r="BE9" i="3"/>
  <c r="BF9" i="3"/>
  <c r="BG9" i="3"/>
  <c r="BH9" i="3"/>
  <c r="BI9" i="3"/>
  <c r="BJ9" i="3"/>
  <c r="BK9" i="3"/>
  <c r="BL9" i="3"/>
  <c r="BM9" i="3"/>
  <c r="BN9" i="3"/>
  <c r="BO9" i="3"/>
  <c r="BP9" i="3"/>
  <c r="BQ9" i="3"/>
  <c r="BR9" i="3"/>
  <c r="BS9" i="3"/>
  <c r="BT9" i="3"/>
  <c r="BU9" i="3"/>
  <c r="BV9" i="3"/>
  <c r="BW9" i="3"/>
  <c r="BX9" i="3"/>
  <c r="BY9" i="3"/>
  <c r="BZ9" i="3"/>
  <c r="CA9" i="3"/>
  <c r="CB9" i="3"/>
  <c r="A10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AV10" i="3"/>
  <c r="AW10" i="3"/>
  <c r="AX10" i="3"/>
  <c r="AY10" i="3"/>
  <c r="AZ10" i="3"/>
  <c r="BA10" i="3"/>
  <c r="BB10" i="3"/>
  <c r="BC10" i="3"/>
  <c r="BD10" i="3"/>
  <c r="BE10" i="3"/>
  <c r="BF10" i="3"/>
  <c r="BG10" i="3"/>
  <c r="BH10" i="3"/>
  <c r="BI10" i="3"/>
  <c r="BJ10" i="3"/>
  <c r="BK10" i="3"/>
  <c r="BL10" i="3"/>
  <c r="BM10" i="3"/>
  <c r="BN10" i="3"/>
  <c r="BO10" i="3"/>
  <c r="BP10" i="3"/>
  <c r="BQ10" i="3"/>
  <c r="BR10" i="3"/>
  <c r="BS10" i="3"/>
  <c r="BT10" i="3"/>
  <c r="BU10" i="3"/>
  <c r="BV10" i="3"/>
  <c r="BW10" i="3"/>
  <c r="BX10" i="3"/>
  <c r="BY10" i="3"/>
  <c r="BZ10" i="3"/>
  <c r="CA10" i="3"/>
  <c r="CB10" i="3"/>
  <c r="A11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B11" i="3"/>
  <c r="BC11" i="3"/>
  <c r="BD11" i="3"/>
  <c r="BE11" i="3"/>
  <c r="BF11" i="3"/>
  <c r="BG11" i="3"/>
  <c r="BH11" i="3"/>
  <c r="BI11" i="3"/>
  <c r="BJ11" i="3"/>
  <c r="BK11" i="3"/>
  <c r="BL11" i="3"/>
  <c r="BM11" i="3"/>
  <c r="BN11" i="3"/>
  <c r="BO11" i="3"/>
  <c r="BP11" i="3"/>
  <c r="BQ11" i="3"/>
  <c r="BR11" i="3"/>
  <c r="BS11" i="3"/>
  <c r="BT11" i="3"/>
  <c r="BU11" i="3"/>
  <c r="BV11" i="3"/>
  <c r="BW11" i="3"/>
  <c r="BX11" i="3"/>
  <c r="BY11" i="3"/>
  <c r="BZ11" i="3"/>
  <c r="CA11" i="3"/>
  <c r="CB11" i="3"/>
  <c r="A12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AV12" i="3"/>
  <c r="AW12" i="3"/>
  <c r="AX12" i="3"/>
  <c r="AY12" i="3"/>
  <c r="AZ12" i="3"/>
  <c r="BA12" i="3"/>
  <c r="BB12" i="3"/>
  <c r="BC12" i="3"/>
  <c r="BD12" i="3"/>
  <c r="BE12" i="3"/>
  <c r="BF12" i="3"/>
  <c r="BG12" i="3"/>
  <c r="BH12" i="3"/>
  <c r="BI12" i="3"/>
  <c r="BJ12" i="3"/>
  <c r="BK12" i="3"/>
  <c r="BL12" i="3"/>
  <c r="BM12" i="3"/>
  <c r="BN12" i="3"/>
  <c r="BO12" i="3"/>
  <c r="BP12" i="3"/>
  <c r="BQ12" i="3"/>
  <c r="BR12" i="3"/>
  <c r="BS12" i="3"/>
  <c r="BT12" i="3"/>
  <c r="BU12" i="3"/>
  <c r="BV12" i="3"/>
  <c r="BW12" i="3"/>
  <c r="BX12" i="3"/>
  <c r="BY12" i="3"/>
  <c r="BZ12" i="3"/>
  <c r="CA12" i="3"/>
  <c r="CB12" i="3"/>
  <c r="A13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AV13" i="3"/>
  <c r="AW13" i="3"/>
  <c r="AX13" i="3"/>
  <c r="AY13" i="3"/>
  <c r="AZ13" i="3"/>
  <c r="BA13" i="3"/>
  <c r="BB13" i="3"/>
  <c r="BC13" i="3"/>
  <c r="BD13" i="3"/>
  <c r="BE13" i="3"/>
  <c r="BF13" i="3"/>
  <c r="BG13" i="3"/>
  <c r="BH13" i="3"/>
  <c r="BI13" i="3"/>
  <c r="BJ13" i="3"/>
  <c r="BK13" i="3"/>
  <c r="BL13" i="3"/>
  <c r="BM13" i="3"/>
  <c r="BN13" i="3"/>
  <c r="BO13" i="3"/>
  <c r="BP13" i="3"/>
  <c r="BQ13" i="3"/>
  <c r="BR13" i="3"/>
  <c r="BS13" i="3"/>
  <c r="BT13" i="3"/>
  <c r="BU13" i="3"/>
  <c r="BV13" i="3"/>
  <c r="BW13" i="3"/>
  <c r="BX13" i="3"/>
  <c r="BY13" i="3"/>
  <c r="BZ13" i="3"/>
  <c r="CA13" i="3"/>
  <c r="CB13" i="3"/>
  <c r="A14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4" i="3"/>
  <c r="AW14" i="3"/>
  <c r="AX14" i="3"/>
  <c r="AY14" i="3"/>
  <c r="AZ14" i="3"/>
  <c r="BA14" i="3"/>
  <c r="BB14" i="3"/>
  <c r="BC14" i="3"/>
  <c r="BD14" i="3"/>
  <c r="BE14" i="3"/>
  <c r="BF14" i="3"/>
  <c r="BG14" i="3"/>
  <c r="BH14" i="3"/>
  <c r="BI14" i="3"/>
  <c r="BJ14" i="3"/>
  <c r="BK14" i="3"/>
  <c r="BL14" i="3"/>
  <c r="BM14" i="3"/>
  <c r="BN14" i="3"/>
  <c r="BO14" i="3"/>
  <c r="BP14" i="3"/>
  <c r="BQ14" i="3"/>
  <c r="BR14" i="3"/>
  <c r="BS14" i="3"/>
  <c r="BT14" i="3"/>
  <c r="BU14" i="3"/>
  <c r="BV14" i="3"/>
  <c r="BW14" i="3"/>
  <c r="BX14" i="3"/>
  <c r="BY14" i="3"/>
  <c r="BZ14" i="3"/>
  <c r="CA14" i="3"/>
  <c r="CB14" i="3"/>
  <c r="A15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AO15" i="3"/>
  <c r="AP15" i="3"/>
  <c r="AQ15" i="3"/>
  <c r="AR15" i="3"/>
  <c r="AS15" i="3"/>
  <c r="AT15" i="3"/>
  <c r="AU15" i="3"/>
  <c r="AV15" i="3"/>
  <c r="AW15" i="3"/>
  <c r="AX15" i="3"/>
  <c r="AY15" i="3"/>
  <c r="AZ15" i="3"/>
  <c r="BA15" i="3"/>
  <c r="BB15" i="3"/>
  <c r="BC15" i="3"/>
  <c r="BD15" i="3"/>
  <c r="BE15" i="3"/>
  <c r="BF15" i="3"/>
  <c r="BG15" i="3"/>
  <c r="BH15" i="3"/>
  <c r="BI15" i="3"/>
  <c r="BJ15" i="3"/>
  <c r="BK15" i="3"/>
  <c r="BL15" i="3"/>
  <c r="BM15" i="3"/>
  <c r="BN15" i="3"/>
  <c r="BO15" i="3"/>
  <c r="BP15" i="3"/>
  <c r="BQ15" i="3"/>
  <c r="BR15" i="3"/>
  <c r="BS15" i="3"/>
  <c r="BT15" i="3"/>
  <c r="BU15" i="3"/>
  <c r="BV15" i="3"/>
  <c r="BW15" i="3"/>
  <c r="BX15" i="3"/>
  <c r="BY15" i="3"/>
  <c r="BZ15" i="3"/>
  <c r="CA15" i="3"/>
  <c r="CB15" i="3"/>
  <c r="A16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AX16" i="3"/>
  <c r="AY16" i="3"/>
  <c r="AZ16" i="3"/>
  <c r="BA16" i="3"/>
  <c r="BB16" i="3"/>
  <c r="BC16" i="3"/>
  <c r="BD16" i="3"/>
  <c r="BE16" i="3"/>
  <c r="BF16" i="3"/>
  <c r="BG16" i="3"/>
  <c r="BH16" i="3"/>
  <c r="BI16" i="3"/>
  <c r="BJ16" i="3"/>
  <c r="BK16" i="3"/>
  <c r="BL16" i="3"/>
  <c r="BM16" i="3"/>
  <c r="BN16" i="3"/>
  <c r="BO16" i="3"/>
  <c r="BP16" i="3"/>
  <c r="BQ16" i="3"/>
  <c r="BR16" i="3"/>
  <c r="BS16" i="3"/>
  <c r="BT16" i="3"/>
  <c r="BU16" i="3"/>
  <c r="BV16" i="3"/>
  <c r="BW16" i="3"/>
  <c r="BX16" i="3"/>
  <c r="BY16" i="3"/>
  <c r="BZ16" i="3"/>
  <c r="CA16" i="3"/>
  <c r="CB16" i="3"/>
  <c r="A17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AV17" i="3"/>
  <c r="AW17" i="3"/>
  <c r="AX17" i="3"/>
  <c r="AY17" i="3"/>
  <c r="AZ17" i="3"/>
  <c r="BA17" i="3"/>
  <c r="BB17" i="3"/>
  <c r="BC17" i="3"/>
  <c r="BD17" i="3"/>
  <c r="BE17" i="3"/>
  <c r="BF17" i="3"/>
  <c r="BG17" i="3"/>
  <c r="BH17" i="3"/>
  <c r="BI17" i="3"/>
  <c r="BJ17" i="3"/>
  <c r="BK17" i="3"/>
  <c r="BL17" i="3"/>
  <c r="BM17" i="3"/>
  <c r="BN17" i="3"/>
  <c r="BO17" i="3"/>
  <c r="BP17" i="3"/>
  <c r="BQ17" i="3"/>
  <c r="BR17" i="3"/>
  <c r="BS17" i="3"/>
  <c r="BT17" i="3"/>
  <c r="BU17" i="3"/>
  <c r="BV17" i="3"/>
  <c r="BW17" i="3"/>
  <c r="BX17" i="3"/>
  <c r="BY17" i="3"/>
  <c r="BZ17" i="3"/>
  <c r="CA17" i="3"/>
  <c r="CB17" i="3"/>
  <c r="A18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AZ18" i="3"/>
  <c r="BA18" i="3"/>
  <c r="BB18" i="3"/>
  <c r="BC18" i="3"/>
  <c r="BD18" i="3"/>
  <c r="BE18" i="3"/>
  <c r="BF18" i="3"/>
  <c r="BG18" i="3"/>
  <c r="BH18" i="3"/>
  <c r="BI18" i="3"/>
  <c r="BJ18" i="3"/>
  <c r="BK18" i="3"/>
  <c r="BL18" i="3"/>
  <c r="BM18" i="3"/>
  <c r="BN18" i="3"/>
  <c r="BO18" i="3"/>
  <c r="BP18" i="3"/>
  <c r="BQ18" i="3"/>
  <c r="BR18" i="3"/>
  <c r="BS18" i="3"/>
  <c r="BT18" i="3"/>
  <c r="BU18" i="3"/>
  <c r="BV18" i="3"/>
  <c r="BW18" i="3"/>
  <c r="BX18" i="3"/>
  <c r="BY18" i="3"/>
  <c r="BZ18" i="3"/>
  <c r="CA18" i="3"/>
  <c r="CB18" i="3"/>
  <c r="A19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AZ19" i="3"/>
  <c r="BA19" i="3"/>
  <c r="BB19" i="3"/>
  <c r="BC19" i="3"/>
  <c r="BD19" i="3"/>
  <c r="BE19" i="3"/>
  <c r="BF19" i="3"/>
  <c r="BG19" i="3"/>
  <c r="BH19" i="3"/>
  <c r="BI19" i="3"/>
  <c r="BJ19" i="3"/>
  <c r="BK19" i="3"/>
  <c r="BL19" i="3"/>
  <c r="BM19" i="3"/>
  <c r="BN19" i="3"/>
  <c r="BO19" i="3"/>
  <c r="BP19" i="3"/>
  <c r="BQ19" i="3"/>
  <c r="BR19" i="3"/>
  <c r="BS19" i="3"/>
  <c r="BT19" i="3"/>
  <c r="BU19" i="3"/>
  <c r="BV19" i="3"/>
  <c r="BW19" i="3"/>
  <c r="BX19" i="3"/>
  <c r="BY19" i="3"/>
  <c r="BZ19" i="3"/>
  <c r="CA19" i="3"/>
  <c r="CB19" i="3"/>
  <c r="A20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AO20" i="3"/>
  <c r="AP20" i="3"/>
  <c r="AQ20" i="3"/>
  <c r="AR20" i="3"/>
  <c r="AS20" i="3"/>
  <c r="AT20" i="3"/>
  <c r="AU20" i="3"/>
  <c r="AV20" i="3"/>
  <c r="AW20" i="3"/>
  <c r="AX20" i="3"/>
  <c r="AY20" i="3"/>
  <c r="AZ20" i="3"/>
  <c r="BA20" i="3"/>
  <c r="BB20" i="3"/>
  <c r="BC20" i="3"/>
  <c r="BD20" i="3"/>
  <c r="BE20" i="3"/>
  <c r="BF20" i="3"/>
  <c r="BG20" i="3"/>
  <c r="BH20" i="3"/>
  <c r="BI20" i="3"/>
  <c r="BJ20" i="3"/>
  <c r="BK20" i="3"/>
  <c r="BL20" i="3"/>
  <c r="BM20" i="3"/>
  <c r="BN20" i="3"/>
  <c r="BO20" i="3"/>
  <c r="BP20" i="3"/>
  <c r="BQ20" i="3"/>
  <c r="BR20" i="3"/>
  <c r="BS20" i="3"/>
  <c r="BT20" i="3"/>
  <c r="BU20" i="3"/>
  <c r="BV20" i="3"/>
  <c r="BW20" i="3"/>
  <c r="BX20" i="3"/>
  <c r="BY20" i="3"/>
  <c r="BZ20" i="3"/>
  <c r="CA20" i="3"/>
  <c r="CB20" i="3"/>
  <c r="A21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AZ21" i="3"/>
  <c r="BA21" i="3"/>
  <c r="BB21" i="3"/>
  <c r="BC21" i="3"/>
  <c r="BD21" i="3"/>
  <c r="BE21" i="3"/>
  <c r="BF21" i="3"/>
  <c r="BG21" i="3"/>
  <c r="BH21" i="3"/>
  <c r="BI21" i="3"/>
  <c r="BJ21" i="3"/>
  <c r="BK21" i="3"/>
  <c r="BL21" i="3"/>
  <c r="BM21" i="3"/>
  <c r="BN21" i="3"/>
  <c r="BO21" i="3"/>
  <c r="BP21" i="3"/>
  <c r="BQ21" i="3"/>
  <c r="BR21" i="3"/>
  <c r="BS21" i="3"/>
  <c r="BT21" i="3"/>
  <c r="BU21" i="3"/>
  <c r="BV21" i="3"/>
  <c r="BW21" i="3"/>
  <c r="BX21" i="3"/>
  <c r="BY21" i="3"/>
  <c r="BZ21" i="3"/>
  <c r="CA21" i="3"/>
  <c r="CB21" i="3"/>
  <c r="A22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BE22" i="3"/>
  <c r="BF22" i="3"/>
  <c r="BG22" i="3"/>
  <c r="BH22" i="3"/>
  <c r="BI22" i="3"/>
  <c r="BJ22" i="3"/>
  <c r="BK22" i="3"/>
  <c r="BL22" i="3"/>
  <c r="BM22" i="3"/>
  <c r="BN22" i="3"/>
  <c r="BO22" i="3"/>
  <c r="BP22" i="3"/>
  <c r="BQ22" i="3"/>
  <c r="BR22" i="3"/>
  <c r="BS22" i="3"/>
  <c r="BT22" i="3"/>
  <c r="BU22" i="3"/>
  <c r="BV22" i="3"/>
  <c r="BW22" i="3"/>
  <c r="BX22" i="3"/>
  <c r="BY22" i="3"/>
  <c r="BZ22" i="3"/>
  <c r="CA22" i="3"/>
  <c r="CB22" i="3"/>
  <c r="A23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BE23" i="3"/>
  <c r="BF23" i="3"/>
  <c r="BG23" i="3"/>
  <c r="BH23" i="3"/>
  <c r="BI23" i="3"/>
  <c r="BJ23" i="3"/>
  <c r="BK23" i="3"/>
  <c r="BL23" i="3"/>
  <c r="BM23" i="3"/>
  <c r="BN23" i="3"/>
  <c r="BO23" i="3"/>
  <c r="BP23" i="3"/>
  <c r="BQ23" i="3"/>
  <c r="BR23" i="3"/>
  <c r="BS23" i="3"/>
  <c r="BT23" i="3"/>
  <c r="BU23" i="3"/>
  <c r="BV23" i="3"/>
  <c r="BW23" i="3"/>
  <c r="BX23" i="3"/>
  <c r="BY23" i="3"/>
  <c r="BZ23" i="3"/>
  <c r="CA23" i="3"/>
  <c r="CB23" i="3"/>
  <c r="A24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BE24" i="3"/>
  <c r="BF24" i="3"/>
  <c r="BG24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U24" i="3"/>
  <c r="BV24" i="3"/>
  <c r="BW24" i="3"/>
  <c r="BX24" i="3"/>
  <c r="BY24" i="3"/>
  <c r="BZ24" i="3"/>
  <c r="CA24" i="3"/>
  <c r="CB24" i="3"/>
  <c r="A25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AV25" i="3"/>
  <c r="AW25" i="3"/>
  <c r="AX25" i="3"/>
  <c r="AY25" i="3"/>
  <c r="AZ25" i="3"/>
  <c r="BA25" i="3"/>
  <c r="BB25" i="3"/>
  <c r="BC25" i="3"/>
  <c r="BD25" i="3"/>
  <c r="BE25" i="3"/>
  <c r="BF25" i="3"/>
  <c r="BG25" i="3"/>
  <c r="BH25" i="3"/>
  <c r="BI25" i="3"/>
  <c r="BJ25" i="3"/>
  <c r="BK25" i="3"/>
  <c r="BL25" i="3"/>
  <c r="BM25" i="3"/>
  <c r="BN25" i="3"/>
  <c r="BO25" i="3"/>
  <c r="BP25" i="3"/>
  <c r="BQ25" i="3"/>
  <c r="BR25" i="3"/>
  <c r="BS25" i="3"/>
  <c r="BT25" i="3"/>
  <c r="BU25" i="3"/>
  <c r="BV25" i="3"/>
  <c r="BW25" i="3"/>
  <c r="BX25" i="3"/>
  <c r="BY25" i="3"/>
  <c r="BZ25" i="3"/>
  <c r="CA25" i="3"/>
  <c r="CB25" i="3"/>
  <c r="A26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BE26" i="3"/>
  <c r="BF26" i="3"/>
  <c r="BG26" i="3"/>
  <c r="BH26" i="3"/>
  <c r="BI26" i="3"/>
  <c r="BJ26" i="3"/>
  <c r="BK26" i="3"/>
  <c r="BL26" i="3"/>
  <c r="BM26" i="3"/>
  <c r="BN26" i="3"/>
  <c r="BO26" i="3"/>
  <c r="BP26" i="3"/>
  <c r="BQ26" i="3"/>
  <c r="BR26" i="3"/>
  <c r="BS26" i="3"/>
  <c r="BT26" i="3"/>
  <c r="BU26" i="3"/>
  <c r="BV26" i="3"/>
  <c r="BW26" i="3"/>
  <c r="BX26" i="3"/>
  <c r="BY26" i="3"/>
  <c r="BZ26" i="3"/>
  <c r="CA26" i="3"/>
  <c r="CB26" i="3"/>
  <c r="A27" i="3"/>
  <c r="B27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F27" i="3"/>
  <c r="BG27" i="3"/>
  <c r="BH27" i="3"/>
  <c r="BI27" i="3"/>
  <c r="BJ27" i="3"/>
  <c r="BK27" i="3"/>
  <c r="BL27" i="3"/>
  <c r="BM27" i="3"/>
  <c r="BN27" i="3"/>
  <c r="BO27" i="3"/>
  <c r="BP27" i="3"/>
  <c r="BQ27" i="3"/>
  <c r="BR27" i="3"/>
  <c r="BS27" i="3"/>
  <c r="BT27" i="3"/>
  <c r="BU27" i="3"/>
  <c r="BV27" i="3"/>
  <c r="BW27" i="3"/>
  <c r="BX27" i="3"/>
  <c r="BY27" i="3"/>
  <c r="BZ27" i="3"/>
  <c r="CA27" i="3"/>
  <c r="CB27" i="3"/>
  <c r="A28" i="3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F28" i="3"/>
  <c r="BG28" i="3"/>
  <c r="BH28" i="3"/>
  <c r="BI28" i="3"/>
  <c r="BJ28" i="3"/>
  <c r="BK28" i="3"/>
  <c r="BL28" i="3"/>
  <c r="BM28" i="3"/>
  <c r="BN28" i="3"/>
  <c r="BO28" i="3"/>
  <c r="BP28" i="3"/>
  <c r="BQ28" i="3"/>
  <c r="BR28" i="3"/>
  <c r="BS28" i="3"/>
  <c r="BT28" i="3"/>
  <c r="BU28" i="3"/>
  <c r="BV28" i="3"/>
  <c r="BW28" i="3"/>
  <c r="BX28" i="3"/>
  <c r="BY28" i="3"/>
  <c r="BZ28" i="3"/>
  <c r="CA28" i="3"/>
  <c r="CB28" i="3"/>
  <c r="A29" i="3"/>
  <c r="B29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AW29" i="3"/>
  <c r="AX29" i="3"/>
  <c r="AY29" i="3"/>
  <c r="AZ29" i="3"/>
  <c r="BA29" i="3"/>
  <c r="BB29" i="3"/>
  <c r="BC29" i="3"/>
  <c r="BD29" i="3"/>
  <c r="BE29" i="3"/>
  <c r="BF29" i="3"/>
  <c r="BG29" i="3"/>
  <c r="BH29" i="3"/>
  <c r="BI29" i="3"/>
  <c r="BJ29" i="3"/>
  <c r="BK29" i="3"/>
  <c r="BL29" i="3"/>
  <c r="BM29" i="3"/>
  <c r="BN29" i="3"/>
  <c r="BO29" i="3"/>
  <c r="BP29" i="3"/>
  <c r="BQ29" i="3"/>
  <c r="BR29" i="3"/>
  <c r="BS29" i="3"/>
  <c r="BT29" i="3"/>
  <c r="BU29" i="3"/>
  <c r="BV29" i="3"/>
  <c r="BW29" i="3"/>
  <c r="BX29" i="3"/>
  <c r="BY29" i="3"/>
  <c r="BZ29" i="3"/>
  <c r="CA29" i="3"/>
  <c r="CB29" i="3"/>
  <c r="A30" i="3"/>
  <c r="B30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BE30" i="3"/>
  <c r="BF30" i="3"/>
  <c r="BG30" i="3"/>
  <c r="BH30" i="3"/>
  <c r="BI30" i="3"/>
  <c r="BJ30" i="3"/>
  <c r="BK30" i="3"/>
  <c r="BL30" i="3"/>
  <c r="BM30" i="3"/>
  <c r="BN30" i="3"/>
  <c r="BO30" i="3"/>
  <c r="BP30" i="3"/>
  <c r="BQ30" i="3"/>
  <c r="BR30" i="3"/>
  <c r="BS30" i="3"/>
  <c r="BT30" i="3"/>
  <c r="BU30" i="3"/>
  <c r="BV30" i="3"/>
  <c r="BW30" i="3"/>
  <c r="BX30" i="3"/>
  <c r="BY30" i="3"/>
  <c r="BZ30" i="3"/>
  <c r="CA30" i="3"/>
  <c r="CB30" i="3"/>
  <c r="A31" i="3"/>
  <c r="B31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BE31" i="3"/>
  <c r="BF31" i="3"/>
  <c r="BG31" i="3"/>
  <c r="BH31" i="3"/>
  <c r="BI31" i="3"/>
  <c r="BJ31" i="3"/>
  <c r="BK31" i="3"/>
  <c r="BL31" i="3"/>
  <c r="BM31" i="3"/>
  <c r="BN31" i="3"/>
  <c r="BO31" i="3"/>
  <c r="BP31" i="3"/>
  <c r="BQ31" i="3"/>
  <c r="BR31" i="3"/>
  <c r="BS31" i="3"/>
  <c r="BT31" i="3"/>
  <c r="BU31" i="3"/>
  <c r="BV31" i="3"/>
  <c r="BW31" i="3"/>
  <c r="BX31" i="3"/>
  <c r="BY31" i="3"/>
  <c r="BZ31" i="3"/>
  <c r="CA31" i="3"/>
  <c r="CB31" i="3"/>
  <c r="A32" i="3"/>
  <c r="B32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AT32" i="3"/>
  <c r="AU32" i="3"/>
  <c r="AV32" i="3"/>
  <c r="AW32" i="3"/>
  <c r="AX32" i="3"/>
  <c r="AY32" i="3"/>
  <c r="AZ32" i="3"/>
  <c r="BA32" i="3"/>
  <c r="BB32" i="3"/>
  <c r="BC32" i="3"/>
  <c r="BD32" i="3"/>
  <c r="BE32" i="3"/>
  <c r="BF32" i="3"/>
  <c r="BG32" i="3"/>
  <c r="BH32" i="3"/>
  <c r="BI32" i="3"/>
  <c r="BJ32" i="3"/>
  <c r="BK32" i="3"/>
  <c r="BL32" i="3"/>
  <c r="BM32" i="3"/>
  <c r="BN32" i="3"/>
  <c r="BO32" i="3"/>
  <c r="BP32" i="3"/>
  <c r="BQ32" i="3"/>
  <c r="BR32" i="3"/>
  <c r="BS32" i="3"/>
  <c r="BT32" i="3"/>
  <c r="BU32" i="3"/>
  <c r="BV32" i="3"/>
  <c r="BW32" i="3"/>
  <c r="BX32" i="3"/>
  <c r="BY32" i="3"/>
  <c r="BZ32" i="3"/>
  <c r="CA32" i="3"/>
  <c r="CB32" i="3"/>
  <c r="A33" i="3"/>
  <c r="B33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AT33" i="3"/>
  <c r="AU33" i="3"/>
  <c r="AV33" i="3"/>
  <c r="AW33" i="3"/>
  <c r="AX33" i="3"/>
  <c r="AY33" i="3"/>
  <c r="AZ33" i="3"/>
  <c r="BA33" i="3"/>
  <c r="BB33" i="3"/>
  <c r="BC33" i="3"/>
  <c r="BD33" i="3"/>
  <c r="BE33" i="3"/>
  <c r="BF33" i="3"/>
  <c r="BG33" i="3"/>
  <c r="BH33" i="3"/>
  <c r="BI33" i="3"/>
  <c r="BJ33" i="3"/>
  <c r="BK33" i="3"/>
  <c r="BL33" i="3"/>
  <c r="BM33" i="3"/>
  <c r="BN33" i="3"/>
  <c r="BO33" i="3"/>
  <c r="BP33" i="3"/>
  <c r="BQ33" i="3"/>
  <c r="BR33" i="3"/>
  <c r="BS33" i="3"/>
  <c r="BT33" i="3"/>
  <c r="BU33" i="3"/>
  <c r="BV33" i="3"/>
  <c r="BW33" i="3"/>
  <c r="BX33" i="3"/>
  <c r="BY33" i="3"/>
  <c r="BZ33" i="3"/>
  <c r="CA33" i="3"/>
  <c r="CB33" i="3"/>
  <c r="A34" i="3"/>
  <c r="B34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BE34" i="3"/>
  <c r="BF34" i="3"/>
  <c r="BG34" i="3"/>
  <c r="BH34" i="3"/>
  <c r="BI34" i="3"/>
  <c r="BJ34" i="3"/>
  <c r="BK34" i="3"/>
  <c r="BL34" i="3"/>
  <c r="BM34" i="3"/>
  <c r="BN34" i="3"/>
  <c r="BO34" i="3"/>
  <c r="BP34" i="3"/>
  <c r="BQ34" i="3"/>
  <c r="BR34" i="3"/>
  <c r="BS34" i="3"/>
  <c r="BT34" i="3"/>
  <c r="BU34" i="3"/>
  <c r="BV34" i="3"/>
  <c r="BW34" i="3"/>
  <c r="BX34" i="3"/>
  <c r="BY34" i="3"/>
  <c r="BZ34" i="3"/>
  <c r="CA34" i="3"/>
  <c r="CB34" i="3"/>
  <c r="A35" i="3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T35" i="3"/>
  <c r="AU35" i="3"/>
  <c r="AW35" i="3"/>
  <c r="AX35" i="3"/>
  <c r="AY35" i="3"/>
  <c r="AZ35" i="3"/>
  <c r="BA35" i="3"/>
  <c r="BB35" i="3"/>
  <c r="BC35" i="3"/>
  <c r="BD35" i="3"/>
  <c r="BE35" i="3"/>
  <c r="BF35" i="3"/>
  <c r="BG35" i="3"/>
  <c r="BH35" i="3"/>
  <c r="BI35" i="3"/>
  <c r="BJ35" i="3"/>
  <c r="BK35" i="3"/>
  <c r="BL35" i="3"/>
  <c r="BM35" i="3"/>
  <c r="BN35" i="3"/>
  <c r="BO35" i="3"/>
  <c r="BP35" i="3"/>
  <c r="BQ35" i="3"/>
  <c r="BR35" i="3"/>
  <c r="BS35" i="3"/>
  <c r="BT35" i="3"/>
  <c r="BU35" i="3"/>
  <c r="BV35" i="3"/>
  <c r="BW35" i="3"/>
  <c r="BX35" i="3"/>
  <c r="BY35" i="3"/>
  <c r="BZ35" i="3"/>
  <c r="CA35" i="3"/>
  <c r="CB35" i="3"/>
  <c r="A36" i="3"/>
  <c r="B36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AV36" i="3"/>
  <c r="AW36" i="3"/>
  <c r="AX36" i="3"/>
  <c r="AY36" i="3"/>
  <c r="AZ36" i="3"/>
  <c r="BA36" i="3"/>
  <c r="BB36" i="3"/>
  <c r="BC36" i="3"/>
  <c r="BD36" i="3"/>
  <c r="BE36" i="3"/>
  <c r="BF36" i="3"/>
  <c r="BG36" i="3"/>
  <c r="BH36" i="3"/>
  <c r="BI36" i="3"/>
  <c r="BJ36" i="3"/>
  <c r="BK36" i="3"/>
  <c r="BL36" i="3"/>
  <c r="BM36" i="3"/>
  <c r="BN36" i="3"/>
  <c r="BO36" i="3"/>
  <c r="BP36" i="3"/>
  <c r="BQ36" i="3"/>
  <c r="BR36" i="3"/>
  <c r="BS36" i="3"/>
  <c r="BT36" i="3"/>
  <c r="BU36" i="3"/>
  <c r="BV36" i="3"/>
  <c r="BW36" i="3"/>
  <c r="BX36" i="3"/>
  <c r="BY36" i="3"/>
  <c r="BZ36" i="3"/>
  <c r="CA36" i="3"/>
  <c r="CB36" i="3"/>
  <c r="A37" i="3"/>
  <c r="B37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AU37" i="3"/>
  <c r="AV37" i="3"/>
  <c r="AW37" i="3"/>
  <c r="AX37" i="3"/>
  <c r="AY37" i="3"/>
  <c r="AZ37" i="3"/>
  <c r="BA37" i="3"/>
  <c r="BB37" i="3"/>
  <c r="BC37" i="3"/>
  <c r="BD37" i="3"/>
  <c r="BE37" i="3"/>
  <c r="BF37" i="3"/>
  <c r="BG37" i="3"/>
  <c r="BH37" i="3"/>
  <c r="BI37" i="3"/>
  <c r="BJ37" i="3"/>
  <c r="BK37" i="3"/>
  <c r="BL37" i="3"/>
  <c r="BM37" i="3"/>
  <c r="BN37" i="3"/>
  <c r="BO37" i="3"/>
  <c r="BP37" i="3"/>
  <c r="BQ37" i="3"/>
  <c r="BR37" i="3"/>
  <c r="BS37" i="3"/>
  <c r="BT37" i="3"/>
  <c r="BU37" i="3"/>
  <c r="BV37" i="3"/>
  <c r="BW37" i="3"/>
  <c r="BX37" i="3"/>
  <c r="BY37" i="3"/>
  <c r="BZ37" i="3"/>
  <c r="CA37" i="3"/>
  <c r="CB37" i="3"/>
  <c r="A38" i="3"/>
  <c r="B38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AV38" i="3"/>
  <c r="AW38" i="3"/>
  <c r="AX38" i="3"/>
  <c r="AY38" i="3"/>
  <c r="AZ38" i="3"/>
  <c r="BA38" i="3"/>
  <c r="BB38" i="3"/>
  <c r="BC38" i="3"/>
  <c r="BD38" i="3"/>
  <c r="BE38" i="3"/>
  <c r="BF38" i="3"/>
  <c r="BG38" i="3"/>
  <c r="BH38" i="3"/>
  <c r="BI38" i="3"/>
  <c r="BJ38" i="3"/>
  <c r="BK38" i="3"/>
  <c r="BL38" i="3"/>
  <c r="BM38" i="3"/>
  <c r="BN38" i="3"/>
  <c r="BO38" i="3"/>
  <c r="BP38" i="3"/>
  <c r="BQ38" i="3"/>
  <c r="BR38" i="3"/>
  <c r="BS38" i="3"/>
  <c r="BT38" i="3"/>
  <c r="BU38" i="3"/>
  <c r="BV38" i="3"/>
  <c r="BW38" i="3"/>
  <c r="BX38" i="3"/>
  <c r="BY38" i="3"/>
  <c r="BZ38" i="3"/>
  <c r="CA38" i="3"/>
  <c r="CB38" i="3"/>
  <c r="A39" i="3"/>
  <c r="B39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Z39" i="3"/>
  <c r="CA39" i="3"/>
  <c r="CB39" i="3"/>
  <c r="A40" i="3"/>
  <c r="B40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BZ40" i="3"/>
  <c r="CA40" i="3"/>
  <c r="CB40" i="3"/>
  <c r="A41" i="3"/>
  <c r="B41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U41" i="3"/>
  <c r="AV41" i="3"/>
  <c r="AW41" i="3"/>
  <c r="AX41" i="3"/>
  <c r="AY41" i="3"/>
  <c r="AZ41" i="3"/>
  <c r="BA41" i="3"/>
  <c r="BB41" i="3"/>
  <c r="BC41" i="3"/>
  <c r="BD41" i="3"/>
  <c r="BE41" i="3"/>
  <c r="BF41" i="3"/>
  <c r="BG41" i="3"/>
  <c r="BH41" i="3"/>
  <c r="BI41" i="3"/>
  <c r="BJ41" i="3"/>
  <c r="BK41" i="3"/>
  <c r="BL41" i="3"/>
  <c r="BM41" i="3"/>
  <c r="BN41" i="3"/>
  <c r="BO41" i="3"/>
  <c r="BP41" i="3"/>
  <c r="BQ41" i="3"/>
  <c r="BR41" i="3"/>
  <c r="BS41" i="3"/>
  <c r="BT41" i="3"/>
  <c r="BU41" i="3"/>
  <c r="BV41" i="3"/>
  <c r="BW41" i="3"/>
  <c r="BX41" i="3"/>
  <c r="BY41" i="3"/>
  <c r="BZ41" i="3"/>
  <c r="CA41" i="3"/>
  <c r="CB41" i="3"/>
  <c r="A42" i="3"/>
  <c r="B42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BE42" i="3"/>
  <c r="BF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U42" i="3"/>
  <c r="BV42" i="3"/>
  <c r="BW42" i="3"/>
  <c r="BX42" i="3"/>
  <c r="BY42" i="3"/>
  <c r="BZ42" i="3"/>
  <c r="CA42" i="3"/>
  <c r="CB42" i="3"/>
  <c r="A43" i="3"/>
  <c r="B43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43" i="3"/>
  <c r="AW43" i="3"/>
  <c r="AX43" i="3"/>
  <c r="AY43" i="3"/>
  <c r="AZ43" i="3"/>
  <c r="BA43" i="3"/>
  <c r="BB43" i="3"/>
  <c r="BC43" i="3"/>
  <c r="BD43" i="3"/>
  <c r="BE43" i="3"/>
  <c r="BF43" i="3"/>
  <c r="BG43" i="3"/>
  <c r="BH43" i="3"/>
  <c r="BI43" i="3"/>
  <c r="BJ43" i="3"/>
  <c r="BK43" i="3"/>
  <c r="BL43" i="3"/>
  <c r="BM43" i="3"/>
  <c r="BN43" i="3"/>
  <c r="BO43" i="3"/>
  <c r="BP43" i="3"/>
  <c r="BQ43" i="3"/>
  <c r="BR43" i="3"/>
  <c r="BS43" i="3"/>
  <c r="BT43" i="3"/>
  <c r="BU43" i="3"/>
  <c r="BV43" i="3"/>
  <c r="BW43" i="3"/>
  <c r="BX43" i="3"/>
  <c r="BY43" i="3"/>
  <c r="BZ43" i="3"/>
  <c r="CA43" i="3"/>
  <c r="CB43" i="3"/>
  <c r="A44" i="3"/>
  <c r="B44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Z44" i="3"/>
  <c r="BA44" i="3"/>
  <c r="BB44" i="3"/>
  <c r="BC44" i="3"/>
  <c r="BD44" i="3"/>
  <c r="BE44" i="3"/>
  <c r="BF44" i="3"/>
  <c r="BG44" i="3"/>
  <c r="BH44" i="3"/>
  <c r="BI44" i="3"/>
  <c r="BJ44" i="3"/>
  <c r="BK44" i="3"/>
  <c r="BL44" i="3"/>
  <c r="BM44" i="3"/>
  <c r="BN44" i="3"/>
  <c r="BO44" i="3"/>
  <c r="BP44" i="3"/>
  <c r="BQ44" i="3"/>
  <c r="BR44" i="3"/>
  <c r="BS44" i="3"/>
  <c r="BT44" i="3"/>
  <c r="BU44" i="3"/>
  <c r="BV44" i="3"/>
  <c r="BW44" i="3"/>
  <c r="BX44" i="3"/>
  <c r="BY44" i="3"/>
  <c r="BZ44" i="3"/>
  <c r="CA44" i="3"/>
  <c r="CB44" i="3"/>
  <c r="A45" i="3"/>
  <c r="B45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AX45" i="3"/>
  <c r="AY45" i="3"/>
  <c r="AZ45" i="3"/>
  <c r="BA45" i="3"/>
  <c r="BB45" i="3"/>
  <c r="BC45" i="3"/>
  <c r="BD45" i="3"/>
  <c r="BE45" i="3"/>
  <c r="BF45" i="3"/>
  <c r="BG45" i="3"/>
  <c r="BH45" i="3"/>
  <c r="BI45" i="3"/>
  <c r="BJ45" i="3"/>
  <c r="BK45" i="3"/>
  <c r="BL45" i="3"/>
  <c r="BM45" i="3"/>
  <c r="BN45" i="3"/>
  <c r="BO45" i="3"/>
  <c r="BP45" i="3"/>
  <c r="BQ45" i="3"/>
  <c r="BR45" i="3"/>
  <c r="BS45" i="3"/>
  <c r="BT45" i="3"/>
  <c r="BU45" i="3"/>
  <c r="BV45" i="3"/>
  <c r="BW45" i="3"/>
  <c r="BX45" i="3"/>
  <c r="BY45" i="3"/>
  <c r="BZ45" i="3"/>
  <c r="CA45" i="3"/>
  <c r="CB45" i="3"/>
  <c r="A46" i="3"/>
  <c r="B46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BE46" i="3"/>
  <c r="BF46" i="3"/>
  <c r="BG46" i="3"/>
  <c r="BH46" i="3"/>
  <c r="BI46" i="3"/>
  <c r="BJ46" i="3"/>
  <c r="BK46" i="3"/>
  <c r="BL46" i="3"/>
  <c r="BM46" i="3"/>
  <c r="BN46" i="3"/>
  <c r="BO46" i="3"/>
  <c r="BP46" i="3"/>
  <c r="BQ46" i="3"/>
  <c r="BR46" i="3"/>
  <c r="BS46" i="3"/>
  <c r="BT46" i="3"/>
  <c r="BU46" i="3"/>
  <c r="BV46" i="3"/>
  <c r="BW46" i="3"/>
  <c r="BX46" i="3"/>
  <c r="BY46" i="3"/>
  <c r="BZ46" i="3"/>
  <c r="CA46" i="3"/>
  <c r="CB46" i="3"/>
  <c r="A47" i="3"/>
  <c r="B47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AZ47" i="3"/>
  <c r="BA47" i="3"/>
  <c r="BB47" i="3"/>
  <c r="BC47" i="3"/>
  <c r="BD47" i="3"/>
  <c r="BE47" i="3"/>
  <c r="BF47" i="3"/>
  <c r="BG47" i="3"/>
  <c r="BH47" i="3"/>
  <c r="BI47" i="3"/>
  <c r="BJ47" i="3"/>
  <c r="BK47" i="3"/>
  <c r="BL47" i="3"/>
  <c r="BM47" i="3"/>
  <c r="BN47" i="3"/>
  <c r="BO47" i="3"/>
  <c r="BP47" i="3"/>
  <c r="BQ47" i="3"/>
  <c r="BR47" i="3"/>
  <c r="BS47" i="3"/>
  <c r="BT47" i="3"/>
  <c r="BU47" i="3"/>
  <c r="BV47" i="3"/>
  <c r="BW47" i="3"/>
  <c r="BX47" i="3"/>
  <c r="BY47" i="3"/>
  <c r="BZ47" i="3"/>
  <c r="CA47" i="3"/>
  <c r="CB47" i="3"/>
  <c r="A48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BA48" i="3"/>
  <c r="BB48" i="3"/>
  <c r="BC48" i="3"/>
  <c r="BD48" i="3"/>
  <c r="BE48" i="3"/>
  <c r="BF48" i="3"/>
  <c r="BG48" i="3"/>
  <c r="BH48" i="3"/>
  <c r="BI48" i="3"/>
  <c r="BJ48" i="3"/>
  <c r="BK48" i="3"/>
  <c r="BL48" i="3"/>
  <c r="BM48" i="3"/>
  <c r="BN48" i="3"/>
  <c r="BO48" i="3"/>
  <c r="BP48" i="3"/>
  <c r="BQ48" i="3"/>
  <c r="BR48" i="3"/>
  <c r="BS48" i="3"/>
  <c r="BT48" i="3"/>
  <c r="BU48" i="3"/>
  <c r="BV48" i="3"/>
  <c r="BW48" i="3"/>
  <c r="BX48" i="3"/>
  <c r="BY48" i="3"/>
  <c r="BZ48" i="3"/>
  <c r="CA48" i="3"/>
  <c r="CB48" i="3"/>
  <c r="A49" i="3"/>
  <c r="B49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BB49" i="3"/>
  <c r="BC49" i="3"/>
  <c r="BD49" i="3"/>
  <c r="BE49" i="3"/>
  <c r="BF49" i="3"/>
  <c r="BG49" i="3"/>
  <c r="BH49" i="3"/>
  <c r="BI49" i="3"/>
  <c r="BJ49" i="3"/>
  <c r="BK49" i="3"/>
  <c r="BL49" i="3"/>
  <c r="BM49" i="3"/>
  <c r="BN49" i="3"/>
  <c r="BO49" i="3"/>
  <c r="BP49" i="3"/>
  <c r="BQ49" i="3"/>
  <c r="BR49" i="3"/>
  <c r="BS49" i="3"/>
  <c r="BT49" i="3"/>
  <c r="BU49" i="3"/>
  <c r="BV49" i="3"/>
  <c r="BW49" i="3"/>
  <c r="BX49" i="3"/>
  <c r="BY49" i="3"/>
  <c r="BZ49" i="3"/>
  <c r="CA49" i="3"/>
  <c r="CB49" i="3"/>
  <c r="A50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BC50" i="3"/>
  <c r="BD50" i="3"/>
  <c r="BE50" i="3"/>
  <c r="BF50" i="3"/>
  <c r="BG50" i="3"/>
  <c r="BH50" i="3"/>
  <c r="BI50" i="3"/>
  <c r="BJ50" i="3"/>
  <c r="BK50" i="3"/>
  <c r="BL50" i="3"/>
  <c r="BM50" i="3"/>
  <c r="BN50" i="3"/>
  <c r="BO50" i="3"/>
  <c r="BP50" i="3"/>
  <c r="BQ50" i="3"/>
  <c r="BR50" i="3"/>
  <c r="BS50" i="3"/>
  <c r="BT50" i="3"/>
  <c r="BU50" i="3"/>
  <c r="BV50" i="3"/>
  <c r="BW50" i="3"/>
  <c r="BX50" i="3"/>
  <c r="BY50" i="3"/>
  <c r="BZ50" i="3"/>
  <c r="CA50" i="3"/>
  <c r="CB50" i="3"/>
  <c r="A51" i="3"/>
  <c r="B51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BD51" i="3"/>
  <c r="BE51" i="3"/>
  <c r="BF51" i="3"/>
  <c r="BG51" i="3"/>
  <c r="BH51" i="3"/>
  <c r="BI51" i="3"/>
  <c r="BJ51" i="3"/>
  <c r="BK51" i="3"/>
  <c r="BL51" i="3"/>
  <c r="BM51" i="3"/>
  <c r="BN51" i="3"/>
  <c r="BO51" i="3"/>
  <c r="BP51" i="3"/>
  <c r="BQ51" i="3"/>
  <c r="BR51" i="3"/>
  <c r="BS51" i="3"/>
  <c r="BT51" i="3"/>
  <c r="BU51" i="3"/>
  <c r="BV51" i="3"/>
  <c r="BW51" i="3"/>
  <c r="BX51" i="3"/>
  <c r="BY51" i="3"/>
  <c r="BZ51" i="3"/>
  <c r="CA51" i="3"/>
  <c r="CB51" i="3"/>
  <c r="A52" i="3"/>
  <c r="B52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BE52" i="3"/>
  <c r="BF52" i="3"/>
  <c r="BG52" i="3"/>
  <c r="BH52" i="3"/>
  <c r="BI52" i="3"/>
  <c r="BJ52" i="3"/>
  <c r="BK52" i="3"/>
  <c r="BL52" i="3"/>
  <c r="BM52" i="3"/>
  <c r="BN52" i="3"/>
  <c r="BO52" i="3"/>
  <c r="BP52" i="3"/>
  <c r="BQ52" i="3"/>
  <c r="BR52" i="3"/>
  <c r="BS52" i="3"/>
  <c r="BT52" i="3"/>
  <c r="BU52" i="3"/>
  <c r="BV52" i="3"/>
  <c r="BW52" i="3"/>
  <c r="BX52" i="3"/>
  <c r="BY52" i="3"/>
  <c r="BZ52" i="3"/>
  <c r="CA52" i="3"/>
  <c r="CB52" i="3"/>
  <c r="A53" i="3"/>
  <c r="B53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BF53" i="3"/>
  <c r="BG53" i="3"/>
  <c r="BH53" i="3"/>
  <c r="BI53" i="3"/>
  <c r="BJ53" i="3"/>
  <c r="BK53" i="3"/>
  <c r="BL53" i="3"/>
  <c r="BM53" i="3"/>
  <c r="BN53" i="3"/>
  <c r="BO53" i="3"/>
  <c r="BP53" i="3"/>
  <c r="BQ53" i="3"/>
  <c r="BR53" i="3"/>
  <c r="BS53" i="3"/>
  <c r="BT53" i="3"/>
  <c r="BU53" i="3"/>
  <c r="BV53" i="3"/>
  <c r="BW53" i="3"/>
  <c r="BX53" i="3"/>
  <c r="BY53" i="3"/>
  <c r="BZ53" i="3"/>
  <c r="CA53" i="3"/>
  <c r="CB53" i="3"/>
  <c r="A54" i="3"/>
  <c r="B54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BG54" i="3"/>
  <c r="BH54" i="3"/>
  <c r="BI54" i="3"/>
  <c r="BJ54" i="3"/>
  <c r="BK54" i="3"/>
  <c r="BL54" i="3"/>
  <c r="BM54" i="3"/>
  <c r="BN54" i="3"/>
  <c r="BO54" i="3"/>
  <c r="BP54" i="3"/>
  <c r="BQ54" i="3"/>
  <c r="BR54" i="3"/>
  <c r="BS54" i="3"/>
  <c r="BT54" i="3"/>
  <c r="BU54" i="3"/>
  <c r="BV54" i="3"/>
  <c r="BW54" i="3"/>
  <c r="BX54" i="3"/>
  <c r="BY54" i="3"/>
  <c r="BZ54" i="3"/>
  <c r="CA54" i="3"/>
  <c r="CB54" i="3"/>
  <c r="A55" i="3"/>
  <c r="B55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BH55" i="3"/>
  <c r="BI55" i="3"/>
  <c r="BJ55" i="3"/>
  <c r="BK55" i="3"/>
  <c r="BL55" i="3"/>
  <c r="BM55" i="3"/>
  <c r="BN55" i="3"/>
  <c r="BO55" i="3"/>
  <c r="BP55" i="3"/>
  <c r="BQ55" i="3"/>
  <c r="BR55" i="3"/>
  <c r="BS55" i="3"/>
  <c r="BT55" i="3"/>
  <c r="BU55" i="3"/>
  <c r="BV55" i="3"/>
  <c r="BW55" i="3"/>
  <c r="BX55" i="3"/>
  <c r="BY55" i="3"/>
  <c r="BZ55" i="3"/>
  <c r="CA55" i="3"/>
  <c r="CB55" i="3"/>
  <c r="A56" i="3"/>
  <c r="B56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F56" i="3"/>
  <c r="BG56" i="3"/>
  <c r="BH56" i="3"/>
  <c r="BI56" i="3"/>
  <c r="BJ56" i="3"/>
  <c r="BK56" i="3"/>
  <c r="BL56" i="3"/>
  <c r="BM56" i="3"/>
  <c r="BN56" i="3"/>
  <c r="BO56" i="3"/>
  <c r="BP56" i="3"/>
  <c r="BQ56" i="3"/>
  <c r="BR56" i="3"/>
  <c r="BS56" i="3"/>
  <c r="BT56" i="3"/>
  <c r="BU56" i="3"/>
  <c r="BV56" i="3"/>
  <c r="BW56" i="3"/>
  <c r="BX56" i="3"/>
  <c r="BY56" i="3"/>
  <c r="BZ56" i="3"/>
  <c r="CA56" i="3"/>
  <c r="CB56" i="3"/>
  <c r="A57" i="3"/>
  <c r="B57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BJ57" i="3"/>
  <c r="BK57" i="3"/>
  <c r="BL57" i="3"/>
  <c r="BM57" i="3"/>
  <c r="BN57" i="3"/>
  <c r="BO57" i="3"/>
  <c r="BP57" i="3"/>
  <c r="BQ57" i="3"/>
  <c r="BR57" i="3"/>
  <c r="BS57" i="3"/>
  <c r="BT57" i="3"/>
  <c r="BU57" i="3"/>
  <c r="BV57" i="3"/>
  <c r="BW57" i="3"/>
  <c r="BX57" i="3"/>
  <c r="BY57" i="3"/>
  <c r="BZ57" i="3"/>
  <c r="CA57" i="3"/>
  <c r="CB57" i="3"/>
  <c r="A58" i="3"/>
  <c r="B58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U58" i="3"/>
  <c r="BV58" i="3"/>
  <c r="BW58" i="3"/>
  <c r="BX58" i="3"/>
  <c r="BY58" i="3"/>
  <c r="BZ58" i="3"/>
  <c r="CA58" i="3"/>
  <c r="CB58" i="3"/>
  <c r="A59" i="3"/>
  <c r="B59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F59" i="3"/>
  <c r="BG59" i="3"/>
  <c r="BH59" i="3"/>
  <c r="BI59" i="3"/>
  <c r="BJ59" i="3"/>
  <c r="BK59" i="3"/>
  <c r="BL59" i="3"/>
  <c r="BM59" i="3"/>
  <c r="BN59" i="3"/>
  <c r="BO59" i="3"/>
  <c r="BP59" i="3"/>
  <c r="BQ59" i="3"/>
  <c r="BR59" i="3"/>
  <c r="BS59" i="3"/>
  <c r="BT59" i="3"/>
  <c r="BU59" i="3"/>
  <c r="BV59" i="3"/>
  <c r="BW59" i="3"/>
  <c r="BX59" i="3"/>
  <c r="BY59" i="3"/>
  <c r="BZ59" i="3"/>
  <c r="CA59" i="3"/>
  <c r="CB59" i="3"/>
  <c r="A60" i="3"/>
  <c r="B60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BM60" i="3"/>
  <c r="BN60" i="3"/>
  <c r="BO60" i="3"/>
  <c r="BP60" i="3"/>
  <c r="BQ60" i="3"/>
  <c r="BR60" i="3"/>
  <c r="BS60" i="3"/>
  <c r="BT60" i="3"/>
  <c r="BU60" i="3"/>
  <c r="BV60" i="3"/>
  <c r="BW60" i="3"/>
  <c r="BX60" i="3"/>
  <c r="BY60" i="3"/>
  <c r="BZ60" i="3"/>
  <c r="CA60" i="3"/>
  <c r="CB60" i="3"/>
  <c r="A61" i="3"/>
  <c r="B61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BN61" i="3"/>
  <c r="BO61" i="3"/>
  <c r="BP61" i="3"/>
  <c r="BQ61" i="3"/>
  <c r="BR61" i="3"/>
  <c r="BS61" i="3"/>
  <c r="BT61" i="3"/>
  <c r="BU61" i="3"/>
  <c r="BV61" i="3"/>
  <c r="BW61" i="3"/>
  <c r="BX61" i="3"/>
  <c r="BY61" i="3"/>
  <c r="BZ61" i="3"/>
  <c r="CA61" i="3"/>
  <c r="CB61" i="3"/>
  <c r="A62" i="3"/>
  <c r="B62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BO62" i="3"/>
  <c r="BP62" i="3"/>
  <c r="BQ62" i="3"/>
  <c r="BR62" i="3"/>
  <c r="BS62" i="3"/>
  <c r="BT62" i="3"/>
  <c r="BU62" i="3"/>
  <c r="BV62" i="3"/>
  <c r="BW62" i="3"/>
  <c r="BX62" i="3"/>
  <c r="BY62" i="3"/>
  <c r="BZ62" i="3"/>
  <c r="CA62" i="3"/>
  <c r="CB62" i="3"/>
  <c r="A63" i="3"/>
  <c r="B63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BP63" i="3"/>
  <c r="BQ63" i="3"/>
  <c r="BR63" i="3"/>
  <c r="BS63" i="3"/>
  <c r="BT63" i="3"/>
  <c r="BU63" i="3"/>
  <c r="BV63" i="3"/>
  <c r="BW63" i="3"/>
  <c r="BX63" i="3"/>
  <c r="BY63" i="3"/>
  <c r="BZ63" i="3"/>
  <c r="CA63" i="3"/>
  <c r="CB63" i="3"/>
  <c r="A64" i="3"/>
  <c r="B64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J64" i="3"/>
  <c r="BK64" i="3"/>
  <c r="BL64" i="3"/>
  <c r="BM64" i="3"/>
  <c r="BN64" i="3"/>
  <c r="BO64" i="3"/>
  <c r="BP64" i="3"/>
  <c r="BQ64" i="3"/>
  <c r="BR64" i="3"/>
  <c r="BS64" i="3"/>
  <c r="BT64" i="3"/>
  <c r="BU64" i="3"/>
  <c r="BV64" i="3"/>
  <c r="BW64" i="3"/>
  <c r="BX64" i="3"/>
  <c r="BY64" i="3"/>
  <c r="BZ64" i="3"/>
  <c r="CA64" i="3"/>
  <c r="CB64" i="3"/>
  <c r="A65" i="3"/>
  <c r="B65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BE65" i="3"/>
  <c r="BF65" i="3"/>
  <c r="BG65" i="3"/>
  <c r="BH65" i="3"/>
  <c r="BI65" i="3"/>
  <c r="BJ65" i="3"/>
  <c r="BK65" i="3"/>
  <c r="BL65" i="3"/>
  <c r="BM65" i="3"/>
  <c r="BN65" i="3"/>
  <c r="BO65" i="3"/>
  <c r="BP65" i="3"/>
  <c r="BQ65" i="3"/>
  <c r="BR65" i="3"/>
  <c r="BS65" i="3"/>
  <c r="BT65" i="3"/>
  <c r="BU65" i="3"/>
  <c r="BV65" i="3"/>
  <c r="BW65" i="3"/>
  <c r="BX65" i="3"/>
  <c r="BY65" i="3"/>
  <c r="BZ65" i="3"/>
  <c r="CA65" i="3"/>
  <c r="CB65" i="3"/>
  <c r="A66" i="3"/>
  <c r="B66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BD66" i="3"/>
  <c r="BE66" i="3"/>
  <c r="BF66" i="3"/>
  <c r="BG66" i="3"/>
  <c r="BH66" i="3"/>
  <c r="BI66" i="3"/>
  <c r="BJ66" i="3"/>
  <c r="BK66" i="3"/>
  <c r="BL66" i="3"/>
  <c r="BM66" i="3"/>
  <c r="BN66" i="3"/>
  <c r="BO66" i="3"/>
  <c r="BP66" i="3"/>
  <c r="BQ66" i="3"/>
  <c r="BR66" i="3"/>
  <c r="BS66" i="3"/>
  <c r="BT66" i="3"/>
  <c r="BU66" i="3"/>
  <c r="BV66" i="3"/>
  <c r="BW66" i="3"/>
  <c r="BX66" i="3"/>
  <c r="BY66" i="3"/>
  <c r="BZ66" i="3"/>
  <c r="CA66" i="3"/>
  <c r="CB66" i="3"/>
  <c r="A67" i="3"/>
  <c r="B67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BE67" i="3"/>
  <c r="BF67" i="3"/>
  <c r="BG67" i="3"/>
  <c r="BH67" i="3"/>
  <c r="BI67" i="3"/>
  <c r="BJ67" i="3"/>
  <c r="BK67" i="3"/>
  <c r="BL67" i="3"/>
  <c r="BM67" i="3"/>
  <c r="BN67" i="3"/>
  <c r="BO67" i="3"/>
  <c r="BP67" i="3"/>
  <c r="BQ67" i="3"/>
  <c r="BR67" i="3"/>
  <c r="BS67" i="3"/>
  <c r="BT67" i="3"/>
  <c r="BU67" i="3"/>
  <c r="BV67" i="3"/>
  <c r="BW67" i="3"/>
  <c r="BX67" i="3"/>
  <c r="BY67" i="3"/>
  <c r="BZ67" i="3"/>
  <c r="CA67" i="3"/>
  <c r="CB67" i="3"/>
  <c r="A68" i="3"/>
  <c r="B68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BD68" i="3"/>
  <c r="BE68" i="3"/>
  <c r="BF68" i="3"/>
  <c r="BG68" i="3"/>
  <c r="BH68" i="3"/>
  <c r="BI68" i="3"/>
  <c r="BJ68" i="3"/>
  <c r="BK68" i="3"/>
  <c r="BL68" i="3"/>
  <c r="BM68" i="3"/>
  <c r="BN68" i="3"/>
  <c r="BO68" i="3"/>
  <c r="BP68" i="3"/>
  <c r="BQ68" i="3"/>
  <c r="BR68" i="3"/>
  <c r="BS68" i="3"/>
  <c r="BT68" i="3"/>
  <c r="BU68" i="3"/>
  <c r="BV68" i="3"/>
  <c r="BW68" i="3"/>
  <c r="BX68" i="3"/>
  <c r="BY68" i="3"/>
  <c r="BZ68" i="3"/>
  <c r="CA68" i="3"/>
  <c r="CB68" i="3"/>
  <c r="A69" i="3"/>
  <c r="B69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BE69" i="3"/>
  <c r="BF69" i="3"/>
  <c r="BG69" i="3"/>
  <c r="BH69" i="3"/>
  <c r="BI69" i="3"/>
  <c r="BJ69" i="3"/>
  <c r="BK69" i="3"/>
  <c r="BL69" i="3"/>
  <c r="BM69" i="3"/>
  <c r="BN69" i="3"/>
  <c r="BO69" i="3"/>
  <c r="BP69" i="3"/>
  <c r="BQ69" i="3"/>
  <c r="BR69" i="3"/>
  <c r="BS69" i="3"/>
  <c r="BT69" i="3"/>
  <c r="BU69" i="3"/>
  <c r="BV69" i="3"/>
  <c r="BW69" i="3"/>
  <c r="BX69" i="3"/>
  <c r="BY69" i="3"/>
  <c r="BZ69" i="3"/>
  <c r="CA69" i="3"/>
  <c r="CB69" i="3"/>
  <c r="A70" i="3"/>
  <c r="B70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BP70" i="3"/>
  <c r="BQ70" i="3"/>
  <c r="BR70" i="3"/>
  <c r="BS70" i="3"/>
  <c r="BT70" i="3"/>
  <c r="BU70" i="3"/>
  <c r="BV70" i="3"/>
  <c r="BW70" i="3"/>
  <c r="BX70" i="3"/>
  <c r="BY70" i="3"/>
  <c r="BZ70" i="3"/>
  <c r="CA70" i="3"/>
  <c r="CB70" i="3"/>
  <c r="A71" i="3"/>
  <c r="B71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BV71" i="3"/>
  <c r="BW71" i="3"/>
  <c r="BX71" i="3"/>
  <c r="BY71" i="3"/>
  <c r="BZ71" i="3"/>
  <c r="CA71" i="3"/>
  <c r="CB71" i="3"/>
  <c r="A72" i="3"/>
  <c r="B72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BV72" i="3"/>
  <c r="BW72" i="3"/>
  <c r="BX72" i="3"/>
  <c r="BY72" i="3"/>
  <c r="BZ72" i="3"/>
  <c r="CA72" i="3"/>
  <c r="CB72" i="3"/>
  <c r="A73" i="3"/>
  <c r="B73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BP73" i="3"/>
  <c r="BQ73" i="3"/>
  <c r="BR73" i="3"/>
  <c r="BS73" i="3"/>
  <c r="BT73" i="3"/>
  <c r="BU73" i="3"/>
  <c r="BV73" i="3"/>
  <c r="BW73" i="3"/>
  <c r="BX73" i="3"/>
  <c r="BY73" i="3"/>
  <c r="BZ73" i="3"/>
  <c r="CA73" i="3"/>
  <c r="CB73" i="3"/>
  <c r="A74" i="3"/>
  <c r="B74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BV74" i="3"/>
  <c r="BW74" i="3"/>
  <c r="BX74" i="3"/>
  <c r="BY74" i="3"/>
  <c r="BZ74" i="3"/>
  <c r="CA74" i="3"/>
  <c r="CB74" i="3"/>
  <c r="A75" i="3"/>
  <c r="B75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BP75" i="3"/>
  <c r="BQ75" i="3"/>
  <c r="BR75" i="3"/>
  <c r="BS75" i="3"/>
  <c r="BT75" i="3"/>
  <c r="BU75" i="3"/>
  <c r="BV75" i="3"/>
  <c r="BW75" i="3"/>
  <c r="BX75" i="3"/>
  <c r="BY75" i="3"/>
  <c r="BZ75" i="3"/>
  <c r="CA75" i="3"/>
  <c r="CB75" i="3"/>
  <c r="A76" i="3"/>
  <c r="B76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BP76" i="3"/>
  <c r="BQ76" i="3"/>
  <c r="BR76" i="3"/>
  <c r="BS76" i="3"/>
  <c r="BT76" i="3"/>
  <c r="BU76" i="3"/>
  <c r="BV76" i="3"/>
  <c r="BW76" i="3"/>
  <c r="BX76" i="3"/>
  <c r="BY76" i="3"/>
  <c r="BZ76" i="3"/>
  <c r="CA76" i="3"/>
  <c r="CB76" i="3"/>
  <c r="A77" i="3"/>
  <c r="B77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BP77" i="3"/>
  <c r="BQ77" i="3"/>
  <c r="BR77" i="3"/>
  <c r="BS77" i="3"/>
  <c r="BT77" i="3"/>
  <c r="BU77" i="3"/>
  <c r="BV77" i="3"/>
  <c r="BW77" i="3"/>
  <c r="BX77" i="3"/>
  <c r="BY77" i="3"/>
  <c r="BZ77" i="3"/>
  <c r="CA77" i="3"/>
  <c r="CB77" i="3"/>
  <c r="A78" i="3"/>
  <c r="B78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BV78" i="3"/>
  <c r="BW78" i="3"/>
  <c r="BX78" i="3"/>
  <c r="BY78" i="3"/>
  <c r="BZ78" i="3"/>
  <c r="CA78" i="3"/>
  <c r="CB78" i="3"/>
  <c r="A79" i="3"/>
  <c r="B79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P79" i="3"/>
  <c r="BQ79" i="3"/>
  <c r="BR79" i="3"/>
  <c r="BS79" i="3"/>
  <c r="BT79" i="3"/>
  <c r="BU79" i="3"/>
  <c r="BV79" i="3"/>
  <c r="BW79" i="3"/>
  <c r="BX79" i="3"/>
  <c r="BY79" i="3"/>
  <c r="BZ79" i="3"/>
  <c r="CA79" i="3"/>
  <c r="CB79" i="3"/>
  <c r="A80" i="3"/>
  <c r="B80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BE80" i="3"/>
  <c r="BF80" i="3"/>
  <c r="BG80" i="3"/>
  <c r="BH80" i="3"/>
  <c r="BI80" i="3"/>
  <c r="BJ80" i="3"/>
  <c r="BK80" i="3"/>
  <c r="BL80" i="3"/>
  <c r="BM80" i="3"/>
  <c r="BN80" i="3"/>
  <c r="BO80" i="3"/>
  <c r="BP80" i="3"/>
  <c r="BQ80" i="3"/>
  <c r="BR80" i="3"/>
  <c r="BS80" i="3"/>
  <c r="BT80" i="3"/>
  <c r="BU80" i="3"/>
  <c r="BV80" i="3"/>
  <c r="BW80" i="3"/>
  <c r="BX80" i="3"/>
  <c r="BY80" i="3"/>
  <c r="BZ80" i="3"/>
  <c r="CA80" i="3"/>
  <c r="CB80" i="3"/>
  <c r="A81" i="3"/>
  <c r="B81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BD81" i="3"/>
  <c r="BE81" i="3"/>
  <c r="BF81" i="3"/>
  <c r="BG81" i="3"/>
  <c r="BH81" i="3"/>
  <c r="BI81" i="3"/>
  <c r="BJ81" i="3"/>
  <c r="BK81" i="3"/>
  <c r="BL81" i="3"/>
  <c r="BM81" i="3"/>
  <c r="BN81" i="3"/>
  <c r="BO81" i="3"/>
  <c r="BP81" i="3"/>
  <c r="BQ81" i="3"/>
  <c r="BR81" i="3"/>
  <c r="BS81" i="3"/>
  <c r="BT81" i="3"/>
  <c r="BU81" i="3"/>
  <c r="BV81" i="3"/>
  <c r="BW81" i="3"/>
  <c r="BX81" i="3"/>
  <c r="BY81" i="3"/>
  <c r="BZ81" i="3"/>
  <c r="CA81" i="3"/>
  <c r="CB81" i="3"/>
  <c r="A82" i="3"/>
  <c r="B82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BO82" i="3"/>
  <c r="BP82" i="3"/>
  <c r="BQ82" i="3"/>
  <c r="BR82" i="3"/>
  <c r="BS82" i="3"/>
  <c r="BT82" i="3"/>
  <c r="BU82" i="3"/>
  <c r="BV82" i="3"/>
  <c r="BW82" i="3"/>
  <c r="BX82" i="3"/>
  <c r="BY82" i="3"/>
  <c r="BZ82" i="3"/>
  <c r="CA82" i="3"/>
  <c r="CB82" i="3"/>
  <c r="A83" i="3"/>
  <c r="B83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BE83" i="3"/>
  <c r="BF83" i="3"/>
  <c r="BG83" i="3"/>
  <c r="BH83" i="3"/>
  <c r="BI83" i="3"/>
  <c r="BJ83" i="3"/>
  <c r="BK83" i="3"/>
  <c r="BL83" i="3"/>
  <c r="BM83" i="3"/>
  <c r="BN83" i="3"/>
  <c r="BO83" i="3"/>
  <c r="BP83" i="3"/>
  <c r="BQ83" i="3"/>
  <c r="BR83" i="3"/>
  <c r="BS83" i="3"/>
  <c r="BT83" i="3"/>
  <c r="BU83" i="3"/>
  <c r="BV83" i="3"/>
  <c r="BW83" i="3"/>
  <c r="BX83" i="3"/>
  <c r="BY83" i="3"/>
  <c r="BZ83" i="3"/>
  <c r="CA83" i="3"/>
  <c r="CB83" i="3"/>
  <c r="A84" i="3"/>
  <c r="B84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BO84" i="3"/>
  <c r="BP84" i="3"/>
  <c r="BQ84" i="3"/>
  <c r="BR84" i="3"/>
  <c r="BS84" i="3"/>
  <c r="BT84" i="3"/>
  <c r="BU84" i="3"/>
  <c r="BV84" i="3"/>
  <c r="BW84" i="3"/>
  <c r="BX84" i="3"/>
  <c r="BY84" i="3"/>
  <c r="BZ84" i="3"/>
  <c r="CA84" i="3"/>
  <c r="CB84" i="3"/>
  <c r="A85" i="3"/>
  <c r="B85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BO85" i="3"/>
  <c r="BP85" i="3"/>
  <c r="BQ85" i="3"/>
  <c r="BR85" i="3"/>
  <c r="BS85" i="3"/>
  <c r="BT85" i="3"/>
  <c r="BU85" i="3"/>
  <c r="BV85" i="3"/>
  <c r="BW85" i="3"/>
  <c r="BX85" i="3"/>
  <c r="BY85" i="3"/>
  <c r="BZ85" i="3"/>
  <c r="CA85" i="3"/>
  <c r="CB85" i="3"/>
  <c r="A86" i="3"/>
  <c r="B86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U86" i="3"/>
  <c r="V86" i="3"/>
  <c r="W86" i="3"/>
  <c r="X86" i="3"/>
  <c r="Y86" i="3"/>
  <c r="Z86" i="3"/>
  <c r="AA86" i="3"/>
  <c r="AB86" i="3"/>
  <c r="AC86" i="3"/>
  <c r="AD86" i="3"/>
  <c r="AE86" i="3"/>
  <c r="AF86" i="3"/>
  <c r="AG86" i="3"/>
  <c r="AH86" i="3"/>
  <c r="AI86" i="3"/>
  <c r="AJ86" i="3"/>
  <c r="AK86" i="3"/>
  <c r="AL86" i="3"/>
  <c r="AM86" i="3"/>
  <c r="AN86" i="3"/>
  <c r="AO86" i="3"/>
  <c r="AP86" i="3"/>
  <c r="AQ86" i="3"/>
  <c r="AR86" i="3"/>
  <c r="AS86" i="3"/>
  <c r="AT86" i="3"/>
  <c r="AU86" i="3"/>
  <c r="AV86" i="3"/>
  <c r="AW86" i="3"/>
  <c r="AX86" i="3"/>
  <c r="AY86" i="3"/>
  <c r="AZ86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O86" i="3"/>
  <c r="BP86" i="3"/>
  <c r="BQ86" i="3"/>
  <c r="BR86" i="3"/>
  <c r="BS86" i="3"/>
  <c r="BT86" i="3"/>
  <c r="BU86" i="3"/>
  <c r="BV86" i="3"/>
  <c r="BW86" i="3"/>
  <c r="BX86" i="3"/>
  <c r="BY86" i="3"/>
  <c r="BZ86" i="3"/>
  <c r="CA86" i="3"/>
  <c r="CB86" i="3"/>
  <c r="A87" i="3"/>
  <c r="B87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V87" i="3"/>
  <c r="W87" i="3"/>
  <c r="X87" i="3"/>
  <c r="Y87" i="3"/>
  <c r="Z87" i="3"/>
  <c r="AA87" i="3"/>
  <c r="AB87" i="3"/>
  <c r="AC87" i="3"/>
  <c r="AD87" i="3"/>
  <c r="AE87" i="3"/>
  <c r="AF87" i="3"/>
  <c r="AG87" i="3"/>
  <c r="AH87" i="3"/>
  <c r="AI87" i="3"/>
  <c r="AJ87" i="3"/>
  <c r="AK87" i="3"/>
  <c r="AL87" i="3"/>
  <c r="AM87" i="3"/>
  <c r="AN87" i="3"/>
  <c r="AO87" i="3"/>
  <c r="AP87" i="3"/>
  <c r="AQ87" i="3"/>
  <c r="AR87" i="3"/>
  <c r="AS87" i="3"/>
  <c r="AT87" i="3"/>
  <c r="AU87" i="3"/>
  <c r="AV87" i="3"/>
  <c r="AW87" i="3"/>
  <c r="AX87" i="3"/>
  <c r="AY87" i="3"/>
  <c r="AZ87" i="3"/>
  <c r="BA87" i="3"/>
  <c r="BB87" i="3"/>
  <c r="BC87" i="3"/>
  <c r="BD87" i="3"/>
  <c r="BE87" i="3"/>
  <c r="BF87" i="3"/>
  <c r="BG87" i="3"/>
  <c r="BH87" i="3"/>
  <c r="BI87" i="3"/>
  <c r="BJ87" i="3"/>
  <c r="BK87" i="3"/>
  <c r="BL87" i="3"/>
  <c r="BM87" i="3"/>
  <c r="BN87" i="3"/>
  <c r="BO87" i="3"/>
  <c r="BP87" i="3"/>
  <c r="BQ87" i="3"/>
  <c r="BR87" i="3"/>
  <c r="BS87" i="3"/>
  <c r="BT87" i="3"/>
  <c r="BU87" i="3"/>
  <c r="BV87" i="3"/>
  <c r="BW87" i="3"/>
  <c r="BX87" i="3"/>
  <c r="BY87" i="3"/>
  <c r="BZ87" i="3"/>
  <c r="CA87" i="3"/>
  <c r="CB87" i="3"/>
  <c r="A88" i="3"/>
  <c r="B88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U88" i="3"/>
  <c r="V88" i="3"/>
  <c r="W88" i="3"/>
  <c r="X88" i="3"/>
  <c r="Y88" i="3"/>
  <c r="Z88" i="3"/>
  <c r="AA88" i="3"/>
  <c r="AB88" i="3"/>
  <c r="AC88" i="3"/>
  <c r="AD88" i="3"/>
  <c r="AE88" i="3"/>
  <c r="AF88" i="3"/>
  <c r="AG88" i="3"/>
  <c r="AH88" i="3"/>
  <c r="AI88" i="3"/>
  <c r="AJ88" i="3"/>
  <c r="AK88" i="3"/>
  <c r="AL88" i="3"/>
  <c r="AM88" i="3"/>
  <c r="AN88" i="3"/>
  <c r="AO88" i="3"/>
  <c r="AP88" i="3"/>
  <c r="AQ88" i="3"/>
  <c r="AR88" i="3"/>
  <c r="AS88" i="3"/>
  <c r="AT88" i="3"/>
  <c r="AU88" i="3"/>
  <c r="AV88" i="3"/>
  <c r="AW88" i="3"/>
  <c r="AX88" i="3"/>
  <c r="AY88" i="3"/>
  <c r="AZ88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BO88" i="3"/>
  <c r="BP88" i="3"/>
  <c r="BQ88" i="3"/>
  <c r="BR88" i="3"/>
  <c r="BS88" i="3"/>
  <c r="BT88" i="3"/>
  <c r="BU88" i="3"/>
  <c r="BV88" i="3"/>
  <c r="BW88" i="3"/>
  <c r="BX88" i="3"/>
  <c r="BY88" i="3"/>
  <c r="BZ88" i="3"/>
  <c r="CA88" i="3"/>
  <c r="CB88" i="3"/>
  <c r="A89" i="3"/>
  <c r="B89" i="3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U89" i="3"/>
  <c r="V89" i="3"/>
  <c r="W89" i="3"/>
  <c r="X89" i="3"/>
  <c r="Y89" i="3"/>
  <c r="Z89" i="3"/>
  <c r="AA89" i="3"/>
  <c r="AB89" i="3"/>
  <c r="AC89" i="3"/>
  <c r="AD89" i="3"/>
  <c r="AE89" i="3"/>
  <c r="AF89" i="3"/>
  <c r="AG89" i="3"/>
  <c r="AH89" i="3"/>
  <c r="AI89" i="3"/>
  <c r="AJ89" i="3"/>
  <c r="AK89" i="3"/>
  <c r="AL89" i="3"/>
  <c r="AM89" i="3"/>
  <c r="AN89" i="3"/>
  <c r="AO89" i="3"/>
  <c r="AP89" i="3"/>
  <c r="AQ89" i="3"/>
  <c r="AR89" i="3"/>
  <c r="AS89" i="3"/>
  <c r="AT89" i="3"/>
  <c r="AU89" i="3"/>
  <c r="AV89" i="3"/>
  <c r="AW89" i="3"/>
  <c r="AX89" i="3"/>
  <c r="AY89" i="3"/>
  <c r="AZ89" i="3"/>
  <c r="BA89" i="3"/>
  <c r="BB89" i="3"/>
  <c r="BC89" i="3"/>
  <c r="BD89" i="3"/>
  <c r="BE89" i="3"/>
  <c r="BF89" i="3"/>
  <c r="BG89" i="3"/>
  <c r="BH89" i="3"/>
  <c r="BI89" i="3"/>
  <c r="BJ89" i="3"/>
  <c r="BK89" i="3"/>
  <c r="BL89" i="3"/>
  <c r="BM89" i="3"/>
  <c r="BN89" i="3"/>
  <c r="BO89" i="3"/>
  <c r="BP89" i="3"/>
  <c r="BQ89" i="3"/>
  <c r="BR89" i="3"/>
  <c r="BS89" i="3"/>
  <c r="BT89" i="3"/>
  <c r="BU89" i="3"/>
  <c r="BV89" i="3"/>
  <c r="BW89" i="3"/>
  <c r="BX89" i="3"/>
  <c r="BY89" i="3"/>
  <c r="BZ89" i="3"/>
  <c r="CA89" i="3"/>
  <c r="CB89" i="3"/>
  <c r="A90" i="3"/>
  <c r="B90" i="3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P90" i="3"/>
  <c r="Q90" i="3"/>
  <c r="R90" i="3"/>
  <c r="S90" i="3"/>
  <c r="T90" i="3"/>
  <c r="U90" i="3"/>
  <c r="V90" i="3"/>
  <c r="W90" i="3"/>
  <c r="X90" i="3"/>
  <c r="Y90" i="3"/>
  <c r="Z90" i="3"/>
  <c r="AA90" i="3"/>
  <c r="AB90" i="3"/>
  <c r="AC90" i="3"/>
  <c r="AD90" i="3"/>
  <c r="AE90" i="3"/>
  <c r="AF90" i="3"/>
  <c r="AG90" i="3"/>
  <c r="AH90" i="3"/>
  <c r="AI90" i="3"/>
  <c r="AJ90" i="3"/>
  <c r="AK90" i="3"/>
  <c r="AL90" i="3"/>
  <c r="AM90" i="3"/>
  <c r="AN90" i="3"/>
  <c r="AO90" i="3"/>
  <c r="AP90" i="3"/>
  <c r="AQ90" i="3"/>
  <c r="AR90" i="3"/>
  <c r="AS90" i="3"/>
  <c r="AT90" i="3"/>
  <c r="AU90" i="3"/>
  <c r="AV90" i="3"/>
  <c r="AW90" i="3"/>
  <c r="AX90" i="3"/>
  <c r="AY90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O90" i="3"/>
  <c r="BP90" i="3"/>
  <c r="BQ90" i="3"/>
  <c r="BR90" i="3"/>
  <c r="BS90" i="3"/>
  <c r="BT90" i="3"/>
  <c r="BU90" i="3"/>
  <c r="BV90" i="3"/>
  <c r="BW90" i="3"/>
  <c r="BX90" i="3"/>
  <c r="BY90" i="3"/>
  <c r="BZ90" i="3"/>
  <c r="CA90" i="3"/>
  <c r="CB90" i="3"/>
  <c r="A91" i="3"/>
  <c r="B91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U91" i="3"/>
  <c r="V91" i="3"/>
  <c r="W91" i="3"/>
  <c r="X91" i="3"/>
  <c r="Y91" i="3"/>
  <c r="Z91" i="3"/>
  <c r="AA91" i="3"/>
  <c r="AB91" i="3"/>
  <c r="AC91" i="3"/>
  <c r="AD91" i="3"/>
  <c r="AE91" i="3"/>
  <c r="AF91" i="3"/>
  <c r="AG91" i="3"/>
  <c r="AH91" i="3"/>
  <c r="AI91" i="3"/>
  <c r="AJ91" i="3"/>
  <c r="AK91" i="3"/>
  <c r="AL91" i="3"/>
  <c r="AM91" i="3"/>
  <c r="AN91" i="3"/>
  <c r="AO91" i="3"/>
  <c r="AP91" i="3"/>
  <c r="AQ91" i="3"/>
  <c r="AR91" i="3"/>
  <c r="AS91" i="3"/>
  <c r="AT91" i="3"/>
  <c r="AU91" i="3"/>
  <c r="AV91" i="3"/>
  <c r="AW91" i="3"/>
  <c r="AX91" i="3"/>
  <c r="AY91" i="3"/>
  <c r="AZ91" i="3"/>
  <c r="BA91" i="3"/>
  <c r="BB91" i="3"/>
  <c r="BC91" i="3"/>
  <c r="BD91" i="3"/>
  <c r="BE91" i="3"/>
  <c r="BF91" i="3"/>
  <c r="BG91" i="3"/>
  <c r="BH91" i="3"/>
  <c r="BI91" i="3"/>
  <c r="BJ91" i="3"/>
  <c r="BK91" i="3"/>
  <c r="BL91" i="3"/>
  <c r="BM91" i="3"/>
  <c r="BN91" i="3"/>
  <c r="BO91" i="3"/>
  <c r="BP91" i="3"/>
  <c r="BQ91" i="3"/>
  <c r="BR91" i="3"/>
  <c r="BS91" i="3"/>
  <c r="BT91" i="3"/>
  <c r="BU91" i="3"/>
  <c r="BV91" i="3"/>
  <c r="BW91" i="3"/>
  <c r="BX91" i="3"/>
  <c r="BY91" i="3"/>
  <c r="BZ91" i="3"/>
  <c r="CA91" i="3"/>
  <c r="CB91" i="3"/>
  <c r="A92" i="3"/>
  <c r="B92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V92" i="3"/>
  <c r="W92" i="3"/>
  <c r="X92" i="3"/>
  <c r="Y92" i="3"/>
  <c r="Z92" i="3"/>
  <c r="AA92" i="3"/>
  <c r="AB92" i="3"/>
  <c r="AC92" i="3"/>
  <c r="AD92" i="3"/>
  <c r="AE92" i="3"/>
  <c r="AF92" i="3"/>
  <c r="AG92" i="3"/>
  <c r="AH92" i="3"/>
  <c r="AI92" i="3"/>
  <c r="AJ92" i="3"/>
  <c r="AK92" i="3"/>
  <c r="AL92" i="3"/>
  <c r="AM92" i="3"/>
  <c r="AN92" i="3"/>
  <c r="AO92" i="3"/>
  <c r="AP92" i="3"/>
  <c r="AQ92" i="3"/>
  <c r="AR92" i="3"/>
  <c r="AS92" i="3"/>
  <c r="AT92" i="3"/>
  <c r="AU92" i="3"/>
  <c r="AV92" i="3"/>
  <c r="AW92" i="3"/>
  <c r="AX92" i="3"/>
  <c r="AY92" i="3"/>
  <c r="AZ92" i="3"/>
  <c r="BA92" i="3"/>
  <c r="BB92" i="3"/>
  <c r="BC92" i="3"/>
  <c r="BD92" i="3"/>
  <c r="BE92" i="3"/>
  <c r="BF92" i="3"/>
  <c r="BG92" i="3"/>
  <c r="BH92" i="3"/>
  <c r="BI92" i="3"/>
  <c r="BJ92" i="3"/>
  <c r="BK92" i="3"/>
  <c r="BL92" i="3"/>
  <c r="BM92" i="3"/>
  <c r="BN92" i="3"/>
  <c r="BO92" i="3"/>
  <c r="BP92" i="3"/>
  <c r="BQ92" i="3"/>
  <c r="BR92" i="3"/>
  <c r="BS92" i="3"/>
  <c r="BT92" i="3"/>
  <c r="BU92" i="3"/>
  <c r="BV92" i="3"/>
  <c r="BW92" i="3"/>
  <c r="BX92" i="3"/>
  <c r="BY92" i="3"/>
  <c r="BZ92" i="3"/>
  <c r="CA92" i="3"/>
  <c r="CB92" i="3"/>
  <c r="A93" i="3"/>
  <c r="B93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AF93" i="3"/>
  <c r="AG93" i="3"/>
  <c r="AH93" i="3"/>
  <c r="AI93" i="3"/>
  <c r="AJ93" i="3"/>
  <c r="AK93" i="3"/>
  <c r="AL93" i="3"/>
  <c r="AM93" i="3"/>
  <c r="AN93" i="3"/>
  <c r="AO93" i="3"/>
  <c r="AP93" i="3"/>
  <c r="AQ93" i="3"/>
  <c r="AR93" i="3"/>
  <c r="AS93" i="3"/>
  <c r="AT93" i="3"/>
  <c r="AU93" i="3"/>
  <c r="AV93" i="3"/>
  <c r="AW93" i="3"/>
  <c r="AX93" i="3"/>
  <c r="AY93" i="3"/>
  <c r="AZ93" i="3"/>
  <c r="BA93" i="3"/>
  <c r="BB93" i="3"/>
  <c r="BC93" i="3"/>
  <c r="BD93" i="3"/>
  <c r="BE93" i="3"/>
  <c r="BF93" i="3"/>
  <c r="BG93" i="3"/>
  <c r="BH93" i="3"/>
  <c r="BI93" i="3"/>
  <c r="BJ93" i="3"/>
  <c r="BK93" i="3"/>
  <c r="BL93" i="3"/>
  <c r="BM93" i="3"/>
  <c r="BN93" i="3"/>
  <c r="BO93" i="3"/>
  <c r="BP93" i="3"/>
  <c r="BQ93" i="3"/>
  <c r="BR93" i="3"/>
  <c r="BS93" i="3"/>
  <c r="BT93" i="3"/>
  <c r="BU93" i="3"/>
  <c r="BV93" i="3"/>
  <c r="BW93" i="3"/>
  <c r="BX93" i="3"/>
  <c r="BY93" i="3"/>
  <c r="BZ93" i="3"/>
  <c r="CA93" i="3"/>
  <c r="CB93" i="3"/>
  <c r="A94" i="3"/>
  <c r="B94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U94" i="3"/>
  <c r="V94" i="3"/>
  <c r="W94" i="3"/>
  <c r="X94" i="3"/>
  <c r="Y94" i="3"/>
  <c r="Z94" i="3"/>
  <c r="AA94" i="3"/>
  <c r="AB94" i="3"/>
  <c r="AC94" i="3"/>
  <c r="AD94" i="3"/>
  <c r="AE94" i="3"/>
  <c r="AF94" i="3"/>
  <c r="AG94" i="3"/>
  <c r="AH94" i="3"/>
  <c r="AI94" i="3"/>
  <c r="AJ94" i="3"/>
  <c r="AK94" i="3"/>
  <c r="AL94" i="3"/>
  <c r="AM94" i="3"/>
  <c r="AN94" i="3"/>
  <c r="AO94" i="3"/>
  <c r="AP94" i="3"/>
  <c r="AQ94" i="3"/>
  <c r="AR94" i="3"/>
  <c r="AS94" i="3"/>
  <c r="AT94" i="3"/>
  <c r="AU94" i="3"/>
  <c r="AV94" i="3"/>
  <c r="AW94" i="3"/>
  <c r="AX94" i="3"/>
  <c r="AY94" i="3"/>
  <c r="AZ94" i="3"/>
  <c r="BA94" i="3"/>
  <c r="BB94" i="3"/>
  <c r="BC94" i="3"/>
  <c r="BD94" i="3"/>
  <c r="BE94" i="3"/>
  <c r="BF94" i="3"/>
  <c r="BG94" i="3"/>
  <c r="BH94" i="3"/>
  <c r="BI94" i="3"/>
  <c r="BJ94" i="3"/>
  <c r="BK94" i="3"/>
  <c r="BL94" i="3"/>
  <c r="BM94" i="3"/>
  <c r="BN94" i="3"/>
  <c r="BO94" i="3"/>
  <c r="BP94" i="3"/>
  <c r="BQ94" i="3"/>
  <c r="BR94" i="3"/>
  <c r="BS94" i="3"/>
  <c r="BT94" i="3"/>
  <c r="BU94" i="3"/>
  <c r="BV94" i="3"/>
  <c r="BW94" i="3"/>
  <c r="BX94" i="3"/>
  <c r="BY94" i="3"/>
  <c r="BZ94" i="3"/>
  <c r="CA94" i="3"/>
  <c r="CB94" i="3"/>
  <c r="A95" i="3"/>
  <c r="B95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V95" i="3"/>
  <c r="W95" i="3"/>
  <c r="X95" i="3"/>
  <c r="Y95" i="3"/>
  <c r="Z95" i="3"/>
  <c r="AA95" i="3"/>
  <c r="AB95" i="3"/>
  <c r="AC95" i="3"/>
  <c r="AD95" i="3"/>
  <c r="AE95" i="3"/>
  <c r="AF95" i="3"/>
  <c r="AG95" i="3"/>
  <c r="AH95" i="3"/>
  <c r="AI95" i="3"/>
  <c r="AJ95" i="3"/>
  <c r="AK95" i="3"/>
  <c r="AL95" i="3"/>
  <c r="AM95" i="3"/>
  <c r="AN95" i="3"/>
  <c r="AO95" i="3"/>
  <c r="AP95" i="3"/>
  <c r="AQ95" i="3"/>
  <c r="AR95" i="3"/>
  <c r="AS95" i="3"/>
  <c r="AT95" i="3"/>
  <c r="AU95" i="3"/>
  <c r="AV95" i="3"/>
  <c r="AW95" i="3"/>
  <c r="AX95" i="3"/>
  <c r="AY95" i="3"/>
  <c r="AZ95" i="3"/>
  <c r="BA95" i="3"/>
  <c r="BB95" i="3"/>
  <c r="BC95" i="3"/>
  <c r="BD95" i="3"/>
  <c r="BE95" i="3"/>
  <c r="BF95" i="3"/>
  <c r="BG95" i="3"/>
  <c r="BH95" i="3"/>
  <c r="BI95" i="3"/>
  <c r="BJ95" i="3"/>
  <c r="BK95" i="3"/>
  <c r="BL95" i="3"/>
  <c r="BM95" i="3"/>
  <c r="BN95" i="3"/>
  <c r="BO95" i="3"/>
  <c r="BP95" i="3"/>
  <c r="BQ95" i="3"/>
  <c r="BR95" i="3"/>
  <c r="BS95" i="3"/>
  <c r="BT95" i="3"/>
  <c r="BU95" i="3"/>
  <c r="BV95" i="3"/>
  <c r="BW95" i="3"/>
  <c r="BX95" i="3"/>
  <c r="BY95" i="3"/>
  <c r="BZ95" i="3"/>
  <c r="CA95" i="3"/>
  <c r="CB95" i="3"/>
  <c r="A96" i="3"/>
  <c r="B96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V96" i="3"/>
  <c r="W96" i="3"/>
  <c r="X96" i="3"/>
  <c r="Y96" i="3"/>
  <c r="Z96" i="3"/>
  <c r="AA96" i="3"/>
  <c r="AB96" i="3"/>
  <c r="AC96" i="3"/>
  <c r="AD96" i="3"/>
  <c r="AE96" i="3"/>
  <c r="AF96" i="3"/>
  <c r="AG96" i="3"/>
  <c r="AH96" i="3"/>
  <c r="AI96" i="3"/>
  <c r="AJ96" i="3"/>
  <c r="AK96" i="3"/>
  <c r="AL96" i="3"/>
  <c r="AM96" i="3"/>
  <c r="AN96" i="3"/>
  <c r="AO96" i="3"/>
  <c r="AP96" i="3"/>
  <c r="AQ96" i="3"/>
  <c r="AR96" i="3"/>
  <c r="AS96" i="3"/>
  <c r="AT96" i="3"/>
  <c r="AU96" i="3"/>
  <c r="AV96" i="3"/>
  <c r="AW96" i="3"/>
  <c r="AX96" i="3"/>
  <c r="AY96" i="3"/>
  <c r="AZ96" i="3"/>
  <c r="BA96" i="3"/>
  <c r="BB96" i="3"/>
  <c r="BC96" i="3"/>
  <c r="BD96" i="3"/>
  <c r="BE96" i="3"/>
  <c r="BF96" i="3"/>
  <c r="BG96" i="3"/>
  <c r="BH96" i="3"/>
  <c r="BI96" i="3"/>
  <c r="BJ96" i="3"/>
  <c r="BK96" i="3"/>
  <c r="BL96" i="3"/>
  <c r="BM96" i="3"/>
  <c r="BN96" i="3"/>
  <c r="BO96" i="3"/>
  <c r="BP96" i="3"/>
  <c r="BQ96" i="3"/>
  <c r="BR96" i="3"/>
  <c r="BS96" i="3"/>
  <c r="BT96" i="3"/>
  <c r="BU96" i="3"/>
  <c r="BV96" i="3"/>
  <c r="BW96" i="3"/>
  <c r="BX96" i="3"/>
  <c r="BY96" i="3"/>
  <c r="BZ96" i="3"/>
  <c r="CA96" i="3"/>
  <c r="CB96" i="3"/>
  <c r="A97" i="3"/>
  <c r="B97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V97" i="3"/>
  <c r="W97" i="3"/>
  <c r="X97" i="3"/>
  <c r="Y97" i="3"/>
  <c r="Z97" i="3"/>
  <c r="AA97" i="3"/>
  <c r="AB97" i="3"/>
  <c r="AC97" i="3"/>
  <c r="AD97" i="3"/>
  <c r="AE97" i="3"/>
  <c r="AF97" i="3"/>
  <c r="AG97" i="3"/>
  <c r="AH97" i="3"/>
  <c r="AI97" i="3"/>
  <c r="AJ97" i="3"/>
  <c r="AK97" i="3"/>
  <c r="AL97" i="3"/>
  <c r="AM97" i="3"/>
  <c r="AN97" i="3"/>
  <c r="AO97" i="3"/>
  <c r="AP97" i="3"/>
  <c r="AQ97" i="3"/>
  <c r="AR97" i="3"/>
  <c r="AS97" i="3"/>
  <c r="AT97" i="3"/>
  <c r="AU97" i="3"/>
  <c r="AV97" i="3"/>
  <c r="AW97" i="3"/>
  <c r="AX97" i="3"/>
  <c r="AY97" i="3"/>
  <c r="AZ97" i="3"/>
  <c r="BA97" i="3"/>
  <c r="BB97" i="3"/>
  <c r="BC97" i="3"/>
  <c r="BD97" i="3"/>
  <c r="BE97" i="3"/>
  <c r="BF97" i="3"/>
  <c r="BG97" i="3"/>
  <c r="BH97" i="3"/>
  <c r="BI97" i="3"/>
  <c r="BJ97" i="3"/>
  <c r="BK97" i="3"/>
  <c r="BL97" i="3"/>
  <c r="BM97" i="3"/>
  <c r="BN97" i="3"/>
  <c r="BO97" i="3"/>
  <c r="BP97" i="3"/>
  <c r="BQ97" i="3"/>
  <c r="BR97" i="3"/>
  <c r="BS97" i="3"/>
  <c r="BT97" i="3"/>
  <c r="BU97" i="3"/>
  <c r="BV97" i="3"/>
  <c r="BW97" i="3"/>
  <c r="BX97" i="3"/>
  <c r="BY97" i="3"/>
  <c r="BZ97" i="3"/>
  <c r="CA97" i="3"/>
  <c r="CB97" i="3"/>
  <c r="A98" i="3"/>
  <c r="B98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T98" i="3"/>
  <c r="U98" i="3"/>
  <c r="V98" i="3"/>
  <c r="W98" i="3"/>
  <c r="X98" i="3"/>
  <c r="Y98" i="3"/>
  <c r="Z98" i="3"/>
  <c r="AA98" i="3"/>
  <c r="AB98" i="3"/>
  <c r="AC98" i="3"/>
  <c r="AD98" i="3"/>
  <c r="AE98" i="3"/>
  <c r="AF98" i="3"/>
  <c r="AG98" i="3"/>
  <c r="AH98" i="3"/>
  <c r="AI98" i="3"/>
  <c r="AJ98" i="3"/>
  <c r="AK98" i="3"/>
  <c r="AL98" i="3"/>
  <c r="AM98" i="3"/>
  <c r="AN98" i="3"/>
  <c r="AO98" i="3"/>
  <c r="AP98" i="3"/>
  <c r="AQ98" i="3"/>
  <c r="AR98" i="3"/>
  <c r="AS98" i="3"/>
  <c r="AT98" i="3"/>
  <c r="AU98" i="3"/>
  <c r="AV98" i="3"/>
  <c r="AW98" i="3"/>
  <c r="AX98" i="3"/>
  <c r="AY98" i="3"/>
  <c r="AZ98" i="3"/>
  <c r="BA98" i="3"/>
  <c r="BB98" i="3"/>
  <c r="BC98" i="3"/>
  <c r="BD98" i="3"/>
  <c r="BE98" i="3"/>
  <c r="BF98" i="3"/>
  <c r="BG98" i="3"/>
  <c r="BH98" i="3"/>
  <c r="BI98" i="3"/>
  <c r="BJ98" i="3"/>
  <c r="BK98" i="3"/>
  <c r="BL98" i="3"/>
  <c r="BM98" i="3"/>
  <c r="BN98" i="3"/>
  <c r="BO98" i="3"/>
  <c r="BP98" i="3"/>
  <c r="BQ98" i="3"/>
  <c r="BR98" i="3"/>
  <c r="BS98" i="3"/>
  <c r="BT98" i="3"/>
  <c r="BU98" i="3"/>
  <c r="BV98" i="3"/>
  <c r="BW98" i="3"/>
  <c r="BX98" i="3"/>
  <c r="BY98" i="3"/>
  <c r="BZ98" i="3"/>
  <c r="CA98" i="3"/>
  <c r="CB98" i="3"/>
  <c r="A99" i="3"/>
  <c r="B99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U99" i="3"/>
  <c r="V99" i="3"/>
  <c r="W99" i="3"/>
  <c r="X99" i="3"/>
  <c r="Y99" i="3"/>
  <c r="Z99" i="3"/>
  <c r="AA99" i="3"/>
  <c r="AB99" i="3"/>
  <c r="AC99" i="3"/>
  <c r="AD99" i="3"/>
  <c r="AE99" i="3"/>
  <c r="AF99" i="3"/>
  <c r="AG99" i="3"/>
  <c r="AH99" i="3"/>
  <c r="AI99" i="3"/>
  <c r="AJ99" i="3"/>
  <c r="AK99" i="3"/>
  <c r="AL99" i="3"/>
  <c r="AM99" i="3"/>
  <c r="AN99" i="3"/>
  <c r="AO99" i="3"/>
  <c r="AP99" i="3"/>
  <c r="AQ99" i="3"/>
  <c r="AR99" i="3"/>
  <c r="AS99" i="3"/>
  <c r="AT99" i="3"/>
  <c r="AU99" i="3"/>
  <c r="AV99" i="3"/>
  <c r="AW99" i="3"/>
  <c r="AX99" i="3"/>
  <c r="AY99" i="3"/>
  <c r="AZ99" i="3"/>
  <c r="BA99" i="3"/>
  <c r="BB99" i="3"/>
  <c r="BC99" i="3"/>
  <c r="BD99" i="3"/>
  <c r="BE99" i="3"/>
  <c r="BF99" i="3"/>
  <c r="BG99" i="3"/>
  <c r="BH99" i="3"/>
  <c r="BI99" i="3"/>
  <c r="BJ99" i="3"/>
  <c r="BK99" i="3"/>
  <c r="BL99" i="3"/>
  <c r="BM99" i="3"/>
  <c r="BN99" i="3"/>
  <c r="BO99" i="3"/>
  <c r="BP99" i="3"/>
  <c r="BQ99" i="3"/>
  <c r="BR99" i="3"/>
  <c r="BS99" i="3"/>
  <c r="BT99" i="3"/>
  <c r="BU99" i="3"/>
  <c r="BV99" i="3"/>
  <c r="BW99" i="3"/>
  <c r="BX99" i="3"/>
  <c r="BY99" i="3"/>
  <c r="BZ99" i="3"/>
  <c r="CA99" i="3"/>
  <c r="CB99" i="3"/>
  <c r="A100" i="3"/>
  <c r="B100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T100" i="3"/>
  <c r="U100" i="3"/>
  <c r="V100" i="3"/>
  <c r="W100" i="3"/>
  <c r="X100" i="3"/>
  <c r="Y100" i="3"/>
  <c r="Z100" i="3"/>
  <c r="AA100" i="3"/>
  <c r="AB100" i="3"/>
  <c r="AC100" i="3"/>
  <c r="AD100" i="3"/>
  <c r="AE100" i="3"/>
  <c r="AF100" i="3"/>
  <c r="AG100" i="3"/>
  <c r="AH100" i="3"/>
  <c r="AI100" i="3"/>
  <c r="AJ100" i="3"/>
  <c r="AK100" i="3"/>
  <c r="AL100" i="3"/>
  <c r="AM100" i="3"/>
  <c r="AN100" i="3"/>
  <c r="AO100" i="3"/>
  <c r="AP100" i="3"/>
  <c r="AQ100" i="3"/>
  <c r="AR100" i="3"/>
  <c r="AS100" i="3"/>
  <c r="AT100" i="3"/>
  <c r="AU100" i="3"/>
  <c r="AV100" i="3"/>
  <c r="AW100" i="3"/>
  <c r="AX100" i="3"/>
  <c r="AY100" i="3"/>
  <c r="AZ100" i="3"/>
  <c r="BA100" i="3"/>
  <c r="BB100" i="3"/>
  <c r="BC100" i="3"/>
  <c r="BD100" i="3"/>
  <c r="BE100" i="3"/>
  <c r="BF100" i="3"/>
  <c r="BG100" i="3"/>
  <c r="BH100" i="3"/>
  <c r="BI100" i="3"/>
  <c r="BJ100" i="3"/>
  <c r="BK100" i="3"/>
  <c r="BL100" i="3"/>
  <c r="BM100" i="3"/>
  <c r="BN100" i="3"/>
  <c r="BO100" i="3"/>
  <c r="BP100" i="3"/>
  <c r="BQ100" i="3"/>
  <c r="BR100" i="3"/>
  <c r="BS100" i="3"/>
  <c r="BT100" i="3"/>
  <c r="BU100" i="3"/>
  <c r="BV100" i="3"/>
  <c r="BW100" i="3"/>
  <c r="BX100" i="3"/>
  <c r="BY100" i="3"/>
  <c r="BZ100" i="3"/>
  <c r="CA100" i="3"/>
  <c r="CB100" i="3"/>
  <c r="A101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U101" i="3"/>
  <c r="V101" i="3"/>
  <c r="W101" i="3"/>
  <c r="X101" i="3"/>
  <c r="Y101" i="3"/>
  <c r="Z101" i="3"/>
  <c r="AA101" i="3"/>
  <c r="AB101" i="3"/>
  <c r="AC101" i="3"/>
  <c r="AD101" i="3"/>
  <c r="AE101" i="3"/>
  <c r="AF101" i="3"/>
  <c r="AG101" i="3"/>
  <c r="AH101" i="3"/>
  <c r="AI101" i="3"/>
  <c r="AJ101" i="3"/>
  <c r="AK101" i="3"/>
  <c r="AL101" i="3"/>
  <c r="AM101" i="3"/>
  <c r="AN101" i="3"/>
  <c r="AO101" i="3"/>
  <c r="AP101" i="3"/>
  <c r="AQ101" i="3"/>
  <c r="AR101" i="3"/>
  <c r="AS101" i="3"/>
  <c r="AT101" i="3"/>
  <c r="AU101" i="3"/>
  <c r="AV101" i="3"/>
  <c r="AW101" i="3"/>
  <c r="AX101" i="3"/>
  <c r="AY101" i="3"/>
  <c r="AZ101" i="3"/>
  <c r="BA101" i="3"/>
  <c r="BB101" i="3"/>
  <c r="BC101" i="3"/>
  <c r="BD101" i="3"/>
  <c r="BE101" i="3"/>
  <c r="BF101" i="3"/>
  <c r="BG101" i="3"/>
  <c r="BH101" i="3"/>
  <c r="BI101" i="3"/>
  <c r="BJ101" i="3"/>
  <c r="BK101" i="3"/>
  <c r="BL101" i="3"/>
  <c r="BM101" i="3"/>
  <c r="BN101" i="3"/>
  <c r="BO101" i="3"/>
  <c r="BP101" i="3"/>
  <c r="BQ101" i="3"/>
  <c r="BR101" i="3"/>
  <c r="BS101" i="3"/>
  <c r="BT101" i="3"/>
  <c r="BU101" i="3"/>
  <c r="BV101" i="3"/>
  <c r="BW101" i="3"/>
  <c r="BX101" i="3"/>
  <c r="BY101" i="3"/>
  <c r="BZ101" i="3"/>
  <c r="CA101" i="3"/>
  <c r="CB101" i="3"/>
  <c r="A102" i="3"/>
  <c r="B102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T102" i="3"/>
  <c r="U102" i="3"/>
  <c r="V102" i="3"/>
  <c r="W102" i="3"/>
  <c r="X102" i="3"/>
  <c r="Y102" i="3"/>
  <c r="Z102" i="3"/>
  <c r="AA102" i="3"/>
  <c r="AB102" i="3"/>
  <c r="AC102" i="3"/>
  <c r="AD102" i="3"/>
  <c r="AE102" i="3"/>
  <c r="AF102" i="3"/>
  <c r="AG102" i="3"/>
  <c r="AH102" i="3"/>
  <c r="AI102" i="3"/>
  <c r="AJ102" i="3"/>
  <c r="AK102" i="3"/>
  <c r="AL102" i="3"/>
  <c r="AM102" i="3"/>
  <c r="AN102" i="3"/>
  <c r="AO102" i="3"/>
  <c r="AP102" i="3"/>
  <c r="AQ102" i="3"/>
  <c r="AR102" i="3"/>
  <c r="AS102" i="3"/>
  <c r="AT102" i="3"/>
  <c r="AU102" i="3"/>
  <c r="AV102" i="3"/>
  <c r="AW102" i="3"/>
  <c r="AX102" i="3"/>
  <c r="AY102" i="3"/>
  <c r="AZ102" i="3"/>
  <c r="BA102" i="3"/>
  <c r="BB102" i="3"/>
  <c r="BC102" i="3"/>
  <c r="BD102" i="3"/>
  <c r="BE102" i="3"/>
  <c r="BF102" i="3"/>
  <c r="BG102" i="3"/>
  <c r="BH102" i="3"/>
  <c r="BI102" i="3"/>
  <c r="BJ102" i="3"/>
  <c r="BK102" i="3"/>
  <c r="BL102" i="3"/>
  <c r="BM102" i="3"/>
  <c r="BN102" i="3"/>
  <c r="BO102" i="3"/>
  <c r="BP102" i="3"/>
  <c r="BQ102" i="3"/>
  <c r="BR102" i="3"/>
  <c r="BS102" i="3"/>
  <c r="BT102" i="3"/>
  <c r="BU102" i="3"/>
  <c r="BV102" i="3"/>
  <c r="BW102" i="3"/>
  <c r="BX102" i="3"/>
  <c r="BY102" i="3"/>
  <c r="BZ102" i="3"/>
  <c r="CA102" i="3"/>
  <c r="CB102" i="3"/>
  <c r="A103" i="3"/>
  <c r="B103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T103" i="3"/>
  <c r="U103" i="3"/>
  <c r="V103" i="3"/>
  <c r="W103" i="3"/>
  <c r="X103" i="3"/>
  <c r="Y103" i="3"/>
  <c r="Z103" i="3"/>
  <c r="AA103" i="3"/>
  <c r="AB103" i="3"/>
  <c r="AC103" i="3"/>
  <c r="AD103" i="3"/>
  <c r="AE103" i="3"/>
  <c r="AF103" i="3"/>
  <c r="AG103" i="3"/>
  <c r="AH103" i="3"/>
  <c r="AI103" i="3"/>
  <c r="AJ103" i="3"/>
  <c r="AK103" i="3"/>
  <c r="AL103" i="3"/>
  <c r="AM103" i="3"/>
  <c r="AN103" i="3"/>
  <c r="AO103" i="3"/>
  <c r="AP103" i="3"/>
  <c r="AQ103" i="3"/>
  <c r="AR103" i="3"/>
  <c r="AS103" i="3"/>
  <c r="AT103" i="3"/>
  <c r="AU103" i="3"/>
  <c r="AV103" i="3"/>
  <c r="AW103" i="3"/>
  <c r="AX103" i="3"/>
  <c r="AY103" i="3"/>
  <c r="AZ103" i="3"/>
  <c r="BA103" i="3"/>
  <c r="BB103" i="3"/>
  <c r="BC103" i="3"/>
  <c r="BD103" i="3"/>
  <c r="BE103" i="3"/>
  <c r="BF103" i="3"/>
  <c r="BG103" i="3"/>
  <c r="BH103" i="3"/>
  <c r="BI103" i="3"/>
  <c r="BJ103" i="3"/>
  <c r="BK103" i="3"/>
  <c r="BL103" i="3"/>
  <c r="BM103" i="3"/>
  <c r="BN103" i="3"/>
  <c r="BO103" i="3"/>
  <c r="BP103" i="3"/>
  <c r="BQ103" i="3"/>
  <c r="BR103" i="3"/>
  <c r="BS103" i="3"/>
  <c r="BT103" i="3"/>
  <c r="BU103" i="3"/>
  <c r="BV103" i="3"/>
  <c r="BW103" i="3"/>
  <c r="BX103" i="3"/>
  <c r="BY103" i="3"/>
  <c r="BZ103" i="3"/>
  <c r="CA103" i="3"/>
  <c r="CB103" i="3"/>
  <c r="A104" i="3"/>
  <c r="B104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AA104" i="3"/>
  <c r="AB104" i="3"/>
  <c r="AC104" i="3"/>
  <c r="AD104" i="3"/>
  <c r="AE104" i="3"/>
  <c r="AF104" i="3"/>
  <c r="AG104" i="3"/>
  <c r="AH104" i="3"/>
  <c r="AI104" i="3"/>
  <c r="AJ104" i="3"/>
  <c r="AK104" i="3"/>
  <c r="AL104" i="3"/>
  <c r="AM104" i="3"/>
  <c r="AN104" i="3"/>
  <c r="AO104" i="3"/>
  <c r="AP104" i="3"/>
  <c r="AQ104" i="3"/>
  <c r="AR104" i="3"/>
  <c r="AS104" i="3"/>
  <c r="AT104" i="3"/>
  <c r="AU104" i="3"/>
  <c r="AV104" i="3"/>
  <c r="AW104" i="3"/>
  <c r="AX104" i="3"/>
  <c r="AY104" i="3"/>
  <c r="AZ104" i="3"/>
  <c r="BA104" i="3"/>
  <c r="BB104" i="3"/>
  <c r="BC104" i="3"/>
  <c r="BD104" i="3"/>
  <c r="BE104" i="3"/>
  <c r="BF104" i="3"/>
  <c r="BG104" i="3"/>
  <c r="BH104" i="3"/>
  <c r="BI104" i="3"/>
  <c r="BJ104" i="3"/>
  <c r="BK104" i="3"/>
  <c r="BL104" i="3"/>
  <c r="BM104" i="3"/>
  <c r="BN104" i="3"/>
  <c r="BO104" i="3"/>
  <c r="BP104" i="3"/>
  <c r="BQ104" i="3"/>
  <c r="BR104" i="3"/>
  <c r="BS104" i="3"/>
  <c r="BT104" i="3"/>
  <c r="BU104" i="3"/>
  <c r="BV104" i="3"/>
  <c r="BW104" i="3"/>
  <c r="BX104" i="3"/>
  <c r="BY104" i="3"/>
  <c r="BZ104" i="3"/>
  <c r="CA104" i="3"/>
  <c r="CB104" i="3"/>
  <c r="A105" i="3"/>
  <c r="B105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V105" i="3"/>
  <c r="W105" i="3"/>
  <c r="X105" i="3"/>
  <c r="Y105" i="3"/>
  <c r="Z105" i="3"/>
  <c r="AA105" i="3"/>
  <c r="AB105" i="3"/>
  <c r="AC105" i="3"/>
  <c r="AD105" i="3"/>
  <c r="AE105" i="3"/>
  <c r="AF105" i="3"/>
  <c r="AG105" i="3"/>
  <c r="AH105" i="3"/>
  <c r="AI105" i="3"/>
  <c r="AJ105" i="3"/>
  <c r="AK105" i="3"/>
  <c r="AL105" i="3"/>
  <c r="AM105" i="3"/>
  <c r="AN105" i="3"/>
  <c r="AO105" i="3"/>
  <c r="AP105" i="3"/>
  <c r="AQ105" i="3"/>
  <c r="AR105" i="3"/>
  <c r="AS105" i="3"/>
  <c r="AT105" i="3"/>
  <c r="AU105" i="3"/>
  <c r="AV105" i="3"/>
  <c r="AW105" i="3"/>
  <c r="AX105" i="3"/>
  <c r="AY105" i="3"/>
  <c r="AZ105" i="3"/>
  <c r="BA105" i="3"/>
  <c r="BB105" i="3"/>
  <c r="BC105" i="3"/>
  <c r="BD105" i="3"/>
  <c r="BE105" i="3"/>
  <c r="BF105" i="3"/>
  <c r="BG105" i="3"/>
  <c r="BH105" i="3"/>
  <c r="BI105" i="3"/>
  <c r="BJ105" i="3"/>
  <c r="BK105" i="3"/>
  <c r="BL105" i="3"/>
  <c r="BM105" i="3"/>
  <c r="BN105" i="3"/>
  <c r="BO105" i="3"/>
  <c r="BP105" i="3"/>
  <c r="BQ105" i="3"/>
  <c r="BR105" i="3"/>
  <c r="BS105" i="3"/>
  <c r="BT105" i="3"/>
  <c r="BU105" i="3"/>
  <c r="BV105" i="3"/>
  <c r="BW105" i="3"/>
  <c r="BX105" i="3"/>
  <c r="BY105" i="3"/>
  <c r="BZ105" i="3"/>
  <c r="CA105" i="3"/>
  <c r="CB105" i="3"/>
  <c r="A106" i="3"/>
  <c r="B106" i="3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AA106" i="3"/>
  <c r="AB106" i="3"/>
  <c r="AC106" i="3"/>
  <c r="AD106" i="3"/>
  <c r="AE106" i="3"/>
  <c r="AF106" i="3"/>
  <c r="AG106" i="3"/>
  <c r="AH106" i="3"/>
  <c r="AI106" i="3"/>
  <c r="AJ106" i="3"/>
  <c r="AK106" i="3"/>
  <c r="AL106" i="3"/>
  <c r="AM106" i="3"/>
  <c r="AN106" i="3"/>
  <c r="AO106" i="3"/>
  <c r="AP106" i="3"/>
  <c r="AQ106" i="3"/>
  <c r="AR106" i="3"/>
  <c r="AS106" i="3"/>
  <c r="AT106" i="3"/>
  <c r="AU106" i="3"/>
  <c r="AV106" i="3"/>
  <c r="AW106" i="3"/>
  <c r="AX106" i="3"/>
  <c r="AY106" i="3"/>
  <c r="AZ106" i="3"/>
  <c r="BA106" i="3"/>
  <c r="BB106" i="3"/>
  <c r="BC106" i="3"/>
  <c r="BD106" i="3"/>
  <c r="BE106" i="3"/>
  <c r="BF106" i="3"/>
  <c r="BG106" i="3"/>
  <c r="BH106" i="3"/>
  <c r="BI106" i="3"/>
  <c r="BJ106" i="3"/>
  <c r="BK106" i="3"/>
  <c r="BL106" i="3"/>
  <c r="BM106" i="3"/>
  <c r="BN106" i="3"/>
  <c r="BO106" i="3"/>
  <c r="BP106" i="3"/>
  <c r="BQ106" i="3"/>
  <c r="BR106" i="3"/>
  <c r="BS106" i="3"/>
  <c r="BT106" i="3"/>
  <c r="BU106" i="3"/>
  <c r="BV106" i="3"/>
  <c r="BW106" i="3"/>
  <c r="BX106" i="3"/>
  <c r="BY106" i="3"/>
  <c r="BZ106" i="3"/>
  <c r="CA106" i="3"/>
  <c r="CB106" i="3"/>
  <c r="A107" i="3"/>
  <c r="B107" i="3"/>
  <c r="C107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V107" i="3"/>
  <c r="W107" i="3"/>
  <c r="X107" i="3"/>
  <c r="Y107" i="3"/>
  <c r="Z107" i="3"/>
  <c r="AA107" i="3"/>
  <c r="AB107" i="3"/>
  <c r="AC107" i="3"/>
  <c r="AD107" i="3"/>
  <c r="AE107" i="3"/>
  <c r="AF107" i="3"/>
  <c r="AG107" i="3"/>
  <c r="AH107" i="3"/>
  <c r="AI107" i="3"/>
  <c r="AJ107" i="3"/>
  <c r="AK107" i="3"/>
  <c r="AL107" i="3"/>
  <c r="AM107" i="3"/>
  <c r="AN107" i="3"/>
  <c r="AO107" i="3"/>
  <c r="AP107" i="3"/>
  <c r="AQ107" i="3"/>
  <c r="AR107" i="3"/>
  <c r="AS107" i="3"/>
  <c r="AT107" i="3"/>
  <c r="AU107" i="3"/>
  <c r="AV107" i="3"/>
  <c r="AW107" i="3"/>
  <c r="AX107" i="3"/>
  <c r="AY107" i="3"/>
  <c r="AZ107" i="3"/>
  <c r="BA107" i="3"/>
  <c r="BB107" i="3"/>
  <c r="BC107" i="3"/>
  <c r="BD107" i="3"/>
  <c r="BE107" i="3"/>
  <c r="BF107" i="3"/>
  <c r="BG107" i="3"/>
  <c r="BH107" i="3"/>
  <c r="BI107" i="3"/>
  <c r="BJ107" i="3"/>
  <c r="BK107" i="3"/>
  <c r="BL107" i="3"/>
  <c r="BM107" i="3"/>
  <c r="BN107" i="3"/>
  <c r="BO107" i="3"/>
  <c r="BP107" i="3"/>
  <c r="BQ107" i="3"/>
  <c r="BR107" i="3"/>
  <c r="BS107" i="3"/>
  <c r="BT107" i="3"/>
  <c r="BU107" i="3"/>
  <c r="BV107" i="3"/>
  <c r="BW107" i="3"/>
  <c r="BX107" i="3"/>
  <c r="BY107" i="3"/>
  <c r="BZ107" i="3"/>
  <c r="CA107" i="3"/>
  <c r="CB107" i="3"/>
  <c r="A108" i="3"/>
  <c r="B108" i="3"/>
  <c r="C108" i="3"/>
  <c r="D108" i="3"/>
  <c r="E108" i="3"/>
  <c r="F108" i="3"/>
  <c r="G108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AA108" i="3"/>
  <c r="AB108" i="3"/>
  <c r="AC108" i="3"/>
  <c r="AD108" i="3"/>
  <c r="AE108" i="3"/>
  <c r="AF108" i="3"/>
  <c r="AG108" i="3"/>
  <c r="AH108" i="3"/>
  <c r="AI108" i="3"/>
  <c r="AJ108" i="3"/>
  <c r="AK108" i="3"/>
  <c r="AL108" i="3"/>
  <c r="AM108" i="3"/>
  <c r="AN108" i="3"/>
  <c r="AO108" i="3"/>
  <c r="AP108" i="3"/>
  <c r="AQ108" i="3"/>
  <c r="AR108" i="3"/>
  <c r="AS108" i="3"/>
  <c r="AT108" i="3"/>
  <c r="AU108" i="3"/>
  <c r="AV108" i="3"/>
  <c r="AW108" i="3"/>
  <c r="AX108" i="3"/>
  <c r="AY108" i="3"/>
  <c r="AZ108" i="3"/>
  <c r="BA108" i="3"/>
  <c r="BB108" i="3"/>
  <c r="BC108" i="3"/>
  <c r="BD108" i="3"/>
  <c r="BE108" i="3"/>
  <c r="BF108" i="3"/>
  <c r="BG108" i="3"/>
  <c r="BH108" i="3"/>
  <c r="BI108" i="3"/>
  <c r="BJ108" i="3"/>
  <c r="BK108" i="3"/>
  <c r="BL108" i="3"/>
  <c r="BM108" i="3"/>
  <c r="BN108" i="3"/>
  <c r="BO108" i="3"/>
  <c r="BP108" i="3"/>
  <c r="BQ108" i="3"/>
  <c r="BR108" i="3"/>
  <c r="BS108" i="3"/>
  <c r="BT108" i="3"/>
  <c r="BU108" i="3"/>
  <c r="BV108" i="3"/>
  <c r="BW108" i="3"/>
  <c r="BX108" i="3"/>
  <c r="BY108" i="3"/>
  <c r="BZ108" i="3"/>
  <c r="CA108" i="3"/>
  <c r="CB108" i="3"/>
  <c r="A109" i="3"/>
  <c r="B109" i="3"/>
  <c r="C109" i="3"/>
  <c r="D109" i="3"/>
  <c r="E109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U109" i="3"/>
  <c r="V109" i="3"/>
  <c r="W109" i="3"/>
  <c r="X109" i="3"/>
  <c r="Y109" i="3"/>
  <c r="Z109" i="3"/>
  <c r="AA109" i="3"/>
  <c r="AB109" i="3"/>
  <c r="AC109" i="3"/>
  <c r="AD109" i="3"/>
  <c r="AE109" i="3"/>
  <c r="AF109" i="3"/>
  <c r="AG109" i="3"/>
  <c r="AH109" i="3"/>
  <c r="AI109" i="3"/>
  <c r="AJ109" i="3"/>
  <c r="AK109" i="3"/>
  <c r="AL109" i="3"/>
  <c r="AM109" i="3"/>
  <c r="AN109" i="3"/>
  <c r="AO109" i="3"/>
  <c r="AP109" i="3"/>
  <c r="AQ109" i="3"/>
  <c r="AR109" i="3"/>
  <c r="AS109" i="3"/>
  <c r="AT109" i="3"/>
  <c r="AU109" i="3"/>
  <c r="AV109" i="3"/>
  <c r="AW109" i="3"/>
  <c r="AX109" i="3"/>
  <c r="AY109" i="3"/>
  <c r="AZ109" i="3"/>
  <c r="BA109" i="3"/>
  <c r="BB109" i="3"/>
  <c r="BC109" i="3"/>
  <c r="BD109" i="3"/>
  <c r="BE109" i="3"/>
  <c r="BF109" i="3"/>
  <c r="BG109" i="3"/>
  <c r="BH109" i="3"/>
  <c r="BI109" i="3"/>
  <c r="BJ109" i="3"/>
  <c r="BK109" i="3"/>
  <c r="BL109" i="3"/>
  <c r="BM109" i="3"/>
  <c r="BN109" i="3"/>
  <c r="BO109" i="3"/>
  <c r="BP109" i="3"/>
  <c r="BQ109" i="3"/>
  <c r="BR109" i="3"/>
  <c r="BS109" i="3"/>
  <c r="BT109" i="3"/>
  <c r="BU109" i="3"/>
  <c r="BV109" i="3"/>
  <c r="BW109" i="3"/>
  <c r="BX109" i="3"/>
  <c r="BY109" i="3"/>
  <c r="BZ109" i="3"/>
  <c r="CA109" i="3"/>
  <c r="CB109" i="3"/>
  <c r="A110" i="3"/>
  <c r="B110" i="3"/>
  <c r="C110" i="3"/>
  <c r="D110" i="3"/>
  <c r="E110" i="3"/>
  <c r="F110" i="3"/>
  <c r="G110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V110" i="3"/>
  <c r="W110" i="3"/>
  <c r="X110" i="3"/>
  <c r="Y110" i="3"/>
  <c r="Z110" i="3"/>
  <c r="AA110" i="3"/>
  <c r="AB110" i="3"/>
  <c r="AC110" i="3"/>
  <c r="AD110" i="3"/>
  <c r="AE110" i="3"/>
  <c r="AF110" i="3"/>
  <c r="AG110" i="3"/>
  <c r="AH110" i="3"/>
  <c r="AI110" i="3"/>
  <c r="AJ110" i="3"/>
  <c r="AK110" i="3"/>
  <c r="AL110" i="3"/>
  <c r="AM110" i="3"/>
  <c r="AN110" i="3"/>
  <c r="AO110" i="3"/>
  <c r="AP110" i="3"/>
  <c r="AQ110" i="3"/>
  <c r="AR110" i="3"/>
  <c r="AS110" i="3"/>
  <c r="AT110" i="3"/>
  <c r="AU110" i="3"/>
  <c r="AV110" i="3"/>
  <c r="AW110" i="3"/>
  <c r="AX110" i="3"/>
  <c r="AY110" i="3"/>
  <c r="AZ110" i="3"/>
  <c r="BA110" i="3"/>
  <c r="BB110" i="3"/>
  <c r="BC110" i="3"/>
  <c r="BD110" i="3"/>
  <c r="BE110" i="3"/>
  <c r="BF110" i="3"/>
  <c r="BG110" i="3"/>
  <c r="BH110" i="3"/>
  <c r="BI110" i="3"/>
  <c r="BJ110" i="3"/>
  <c r="BK110" i="3"/>
  <c r="BL110" i="3"/>
  <c r="BM110" i="3"/>
  <c r="BN110" i="3"/>
  <c r="BO110" i="3"/>
  <c r="BP110" i="3"/>
  <c r="BQ110" i="3"/>
  <c r="BR110" i="3"/>
  <c r="BS110" i="3"/>
  <c r="BT110" i="3"/>
  <c r="BU110" i="3"/>
  <c r="BV110" i="3"/>
  <c r="BW110" i="3"/>
  <c r="BX110" i="3"/>
  <c r="BY110" i="3"/>
  <c r="BZ110" i="3"/>
  <c r="CA110" i="3"/>
  <c r="CB110" i="3"/>
  <c r="A111" i="3"/>
  <c r="B111" i="3"/>
  <c r="C111" i="3"/>
  <c r="D111" i="3"/>
  <c r="E111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V111" i="3"/>
  <c r="W111" i="3"/>
  <c r="X111" i="3"/>
  <c r="Y111" i="3"/>
  <c r="Z111" i="3"/>
  <c r="AA111" i="3"/>
  <c r="AB111" i="3"/>
  <c r="AC111" i="3"/>
  <c r="AD111" i="3"/>
  <c r="AE111" i="3"/>
  <c r="AF111" i="3"/>
  <c r="AG111" i="3"/>
  <c r="AH111" i="3"/>
  <c r="AI111" i="3"/>
  <c r="AJ111" i="3"/>
  <c r="AK111" i="3"/>
  <c r="AL111" i="3"/>
  <c r="AM111" i="3"/>
  <c r="AN111" i="3"/>
  <c r="AO111" i="3"/>
  <c r="AP111" i="3"/>
  <c r="AQ111" i="3"/>
  <c r="AR111" i="3"/>
  <c r="AS111" i="3"/>
  <c r="AT111" i="3"/>
  <c r="AU111" i="3"/>
  <c r="AV111" i="3"/>
  <c r="AW111" i="3"/>
  <c r="AX111" i="3"/>
  <c r="AY111" i="3"/>
  <c r="AZ111" i="3"/>
  <c r="BA111" i="3"/>
  <c r="BB111" i="3"/>
  <c r="BC111" i="3"/>
  <c r="BD111" i="3"/>
  <c r="BE111" i="3"/>
  <c r="BF111" i="3"/>
  <c r="BG111" i="3"/>
  <c r="BH111" i="3"/>
  <c r="BI111" i="3"/>
  <c r="BJ111" i="3"/>
  <c r="BK111" i="3"/>
  <c r="BL111" i="3"/>
  <c r="BM111" i="3"/>
  <c r="BN111" i="3"/>
  <c r="BO111" i="3"/>
  <c r="BP111" i="3"/>
  <c r="BQ111" i="3"/>
  <c r="BR111" i="3"/>
  <c r="BS111" i="3"/>
  <c r="BT111" i="3"/>
  <c r="BU111" i="3"/>
  <c r="BV111" i="3"/>
  <c r="BW111" i="3"/>
  <c r="BX111" i="3"/>
  <c r="BY111" i="3"/>
  <c r="BZ111" i="3"/>
  <c r="CA111" i="3"/>
  <c r="CB111" i="3"/>
  <c r="A112" i="3"/>
  <c r="B112" i="3"/>
  <c r="C112" i="3"/>
  <c r="D112" i="3"/>
  <c r="E112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Y112" i="3"/>
  <c r="Z112" i="3"/>
  <c r="AA112" i="3"/>
  <c r="AB112" i="3"/>
  <c r="AC112" i="3"/>
  <c r="AD112" i="3"/>
  <c r="AE112" i="3"/>
  <c r="AF112" i="3"/>
  <c r="AG112" i="3"/>
  <c r="AH112" i="3"/>
  <c r="AI112" i="3"/>
  <c r="AJ112" i="3"/>
  <c r="AK112" i="3"/>
  <c r="AL112" i="3"/>
  <c r="AM112" i="3"/>
  <c r="AN112" i="3"/>
  <c r="AO112" i="3"/>
  <c r="AP112" i="3"/>
  <c r="AQ112" i="3"/>
  <c r="AR112" i="3"/>
  <c r="AS112" i="3"/>
  <c r="AT112" i="3"/>
  <c r="AU112" i="3"/>
  <c r="AV112" i="3"/>
  <c r="AW112" i="3"/>
  <c r="AX112" i="3"/>
  <c r="AY112" i="3"/>
  <c r="AZ112" i="3"/>
  <c r="BA112" i="3"/>
  <c r="BB112" i="3"/>
  <c r="BC112" i="3"/>
  <c r="BD112" i="3"/>
  <c r="BE112" i="3"/>
  <c r="BF112" i="3"/>
  <c r="BG112" i="3"/>
  <c r="BH112" i="3"/>
  <c r="BI112" i="3"/>
  <c r="BJ112" i="3"/>
  <c r="BK112" i="3"/>
  <c r="BL112" i="3"/>
  <c r="BM112" i="3"/>
  <c r="BN112" i="3"/>
  <c r="BO112" i="3"/>
  <c r="BP112" i="3"/>
  <c r="BQ112" i="3"/>
  <c r="BR112" i="3"/>
  <c r="BS112" i="3"/>
  <c r="BT112" i="3"/>
  <c r="BU112" i="3"/>
  <c r="BV112" i="3"/>
  <c r="BW112" i="3"/>
  <c r="BX112" i="3"/>
  <c r="BY112" i="3"/>
  <c r="BZ112" i="3"/>
  <c r="CA112" i="3"/>
  <c r="CB112" i="3"/>
  <c r="A113" i="3"/>
  <c r="B113" i="3"/>
  <c r="C113" i="3"/>
  <c r="D113" i="3"/>
  <c r="E113" i="3"/>
  <c r="F113" i="3"/>
  <c r="G113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V113" i="3"/>
  <c r="W113" i="3"/>
  <c r="X113" i="3"/>
  <c r="Y113" i="3"/>
  <c r="Z113" i="3"/>
  <c r="AA113" i="3"/>
  <c r="AB113" i="3"/>
  <c r="AC113" i="3"/>
  <c r="AD113" i="3"/>
  <c r="AE113" i="3"/>
  <c r="AF113" i="3"/>
  <c r="AG113" i="3"/>
  <c r="AH113" i="3"/>
  <c r="AI113" i="3"/>
  <c r="AJ113" i="3"/>
  <c r="AK113" i="3"/>
  <c r="AL113" i="3"/>
  <c r="AM113" i="3"/>
  <c r="AN113" i="3"/>
  <c r="AO113" i="3"/>
  <c r="AP113" i="3"/>
  <c r="AQ113" i="3"/>
  <c r="AR113" i="3"/>
  <c r="AS113" i="3"/>
  <c r="AT113" i="3"/>
  <c r="AU113" i="3"/>
  <c r="AV113" i="3"/>
  <c r="AW113" i="3"/>
  <c r="AX113" i="3"/>
  <c r="AY113" i="3"/>
  <c r="AZ113" i="3"/>
  <c r="BA113" i="3"/>
  <c r="BB113" i="3"/>
  <c r="BC113" i="3"/>
  <c r="BD113" i="3"/>
  <c r="BE113" i="3"/>
  <c r="BF113" i="3"/>
  <c r="BG113" i="3"/>
  <c r="BH113" i="3"/>
  <c r="BI113" i="3"/>
  <c r="BJ113" i="3"/>
  <c r="BK113" i="3"/>
  <c r="BL113" i="3"/>
  <c r="BM113" i="3"/>
  <c r="BN113" i="3"/>
  <c r="BO113" i="3"/>
  <c r="BP113" i="3"/>
  <c r="BQ113" i="3"/>
  <c r="BR113" i="3"/>
  <c r="BS113" i="3"/>
  <c r="BT113" i="3"/>
  <c r="BU113" i="3"/>
  <c r="BV113" i="3"/>
  <c r="BW113" i="3"/>
  <c r="BX113" i="3"/>
  <c r="BY113" i="3"/>
  <c r="BZ113" i="3"/>
  <c r="CA113" i="3"/>
  <c r="CB113" i="3"/>
  <c r="A114" i="3"/>
  <c r="B114" i="3"/>
  <c r="C114" i="3"/>
  <c r="D114" i="3"/>
  <c r="E114" i="3"/>
  <c r="F114" i="3"/>
  <c r="G114" i="3"/>
  <c r="H114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V114" i="3"/>
  <c r="W114" i="3"/>
  <c r="X114" i="3"/>
  <c r="Y114" i="3"/>
  <c r="Z114" i="3"/>
  <c r="AA114" i="3"/>
  <c r="AB114" i="3"/>
  <c r="AC114" i="3"/>
  <c r="AD114" i="3"/>
  <c r="AE114" i="3"/>
  <c r="AF114" i="3"/>
  <c r="AG114" i="3"/>
  <c r="AH114" i="3"/>
  <c r="AI114" i="3"/>
  <c r="AJ114" i="3"/>
  <c r="AK114" i="3"/>
  <c r="AL114" i="3"/>
  <c r="AM114" i="3"/>
  <c r="AN114" i="3"/>
  <c r="AO114" i="3"/>
  <c r="AP114" i="3"/>
  <c r="AQ114" i="3"/>
  <c r="AR114" i="3"/>
  <c r="AS114" i="3"/>
  <c r="AT114" i="3"/>
  <c r="AU114" i="3"/>
  <c r="AV114" i="3"/>
  <c r="AW114" i="3"/>
  <c r="AX114" i="3"/>
  <c r="AY114" i="3"/>
  <c r="AZ114" i="3"/>
  <c r="BA114" i="3"/>
  <c r="BB114" i="3"/>
  <c r="BC114" i="3"/>
  <c r="BD114" i="3"/>
  <c r="BE114" i="3"/>
  <c r="BF114" i="3"/>
  <c r="BG114" i="3"/>
  <c r="BH114" i="3"/>
  <c r="BI114" i="3"/>
  <c r="BJ114" i="3"/>
  <c r="BK114" i="3"/>
  <c r="BL114" i="3"/>
  <c r="BM114" i="3"/>
  <c r="BN114" i="3"/>
  <c r="BO114" i="3"/>
  <c r="BP114" i="3"/>
  <c r="BQ114" i="3"/>
  <c r="BR114" i="3"/>
  <c r="BS114" i="3"/>
  <c r="BT114" i="3"/>
  <c r="BU114" i="3"/>
  <c r="BV114" i="3"/>
  <c r="BW114" i="3"/>
  <c r="BX114" i="3"/>
  <c r="BY114" i="3"/>
  <c r="BZ114" i="3"/>
  <c r="CA114" i="3"/>
  <c r="CB114" i="3"/>
  <c r="A115" i="3"/>
  <c r="B115" i="3"/>
  <c r="C115" i="3"/>
  <c r="D115" i="3"/>
  <c r="E115" i="3"/>
  <c r="F115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AE115" i="3"/>
  <c r="AF115" i="3"/>
  <c r="AG115" i="3"/>
  <c r="AH115" i="3"/>
  <c r="AI115" i="3"/>
  <c r="AJ115" i="3"/>
  <c r="AK115" i="3"/>
  <c r="AL115" i="3"/>
  <c r="AM115" i="3"/>
  <c r="AN115" i="3"/>
  <c r="AO115" i="3"/>
  <c r="AP115" i="3"/>
  <c r="AQ115" i="3"/>
  <c r="AR115" i="3"/>
  <c r="AS115" i="3"/>
  <c r="AT115" i="3"/>
  <c r="AU115" i="3"/>
  <c r="AV115" i="3"/>
  <c r="AW115" i="3"/>
  <c r="AX115" i="3"/>
  <c r="AY115" i="3"/>
  <c r="AZ115" i="3"/>
  <c r="BA115" i="3"/>
  <c r="BB115" i="3"/>
  <c r="BC115" i="3"/>
  <c r="BD115" i="3"/>
  <c r="BE115" i="3"/>
  <c r="BF115" i="3"/>
  <c r="BG115" i="3"/>
  <c r="BH115" i="3"/>
  <c r="BI115" i="3"/>
  <c r="BJ115" i="3"/>
  <c r="BK115" i="3"/>
  <c r="BL115" i="3"/>
  <c r="BM115" i="3"/>
  <c r="BN115" i="3"/>
  <c r="BO115" i="3"/>
  <c r="BP115" i="3"/>
  <c r="BQ115" i="3"/>
  <c r="BR115" i="3"/>
  <c r="BS115" i="3"/>
  <c r="BT115" i="3"/>
  <c r="BU115" i="3"/>
  <c r="BV115" i="3"/>
  <c r="BW115" i="3"/>
  <c r="BX115" i="3"/>
  <c r="BY115" i="3"/>
  <c r="BZ115" i="3"/>
  <c r="CA115" i="3"/>
  <c r="CB115" i="3"/>
  <c r="A116" i="3"/>
  <c r="B116" i="3"/>
  <c r="C116" i="3"/>
  <c r="D116" i="3"/>
  <c r="E116" i="3"/>
  <c r="F116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U116" i="3"/>
  <c r="V116" i="3"/>
  <c r="W116" i="3"/>
  <c r="X116" i="3"/>
  <c r="Y116" i="3"/>
  <c r="Z116" i="3"/>
  <c r="AA116" i="3"/>
  <c r="AB116" i="3"/>
  <c r="AC116" i="3"/>
  <c r="AD116" i="3"/>
  <c r="AE116" i="3"/>
  <c r="AF116" i="3"/>
  <c r="AG116" i="3"/>
  <c r="AH116" i="3"/>
  <c r="AI116" i="3"/>
  <c r="AJ116" i="3"/>
  <c r="AK116" i="3"/>
  <c r="AL116" i="3"/>
  <c r="AM116" i="3"/>
  <c r="AN116" i="3"/>
  <c r="AO116" i="3"/>
  <c r="AP116" i="3"/>
  <c r="AQ116" i="3"/>
  <c r="AR116" i="3"/>
  <c r="AS116" i="3"/>
  <c r="AT116" i="3"/>
  <c r="AU116" i="3"/>
  <c r="AV116" i="3"/>
  <c r="AW116" i="3"/>
  <c r="AX116" i="3"/>
  <c r="AY116" i="3"/>
  <c r="AZ116" i="3"/>
  <c r="BA116" i="3"/>
  <c r="BB116" i="3"/>
  <c r="BC116" i="3"/>
  <c r="BD116" i="3"/>
  <c r="BE116" i="3"/>
  <c r="BF116" i="3"/>
  <c r="BG116" i="3"/>
  <c r="BH116" i="3"/>
  <c r="BI116" i="3"/>
  <c r="BJ116" i="3"/>
  <c r="BK116" i="3"/>
  <c r="BL116" i="3"/>
  <c r="BM116" i="3"/>
  <c r="BN116" i="3"/>
  <c r="BO116" i="3"/>
  <c r="BP116" i="3"/>
  <c r="BQ116" i="3"/>
  <c r="BR116" i="3"/>
  <c r="BS116" i="3"/>
  <c r="BT116" i="3"/>
  <c r="BU116" i="3"/>
  <c r="BV116" i="3"/>
  <c r="BW116" i="3"/>
  <c r="BX116" i="3"/>
  <c r="BY116" i="3"/>
  <c r="BZ116" i="3"/>
  <c r="CA116" i="3"/>
  <c r="CB116" i="3"/>
  <c r="A117" i="3"/>
  <c r="B117" i="3"/>
  <c r="C117" i="3"/>
  <c r="D117" i="3"/>
  <c r="E117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AA117" i="3"/>
  <c r="AB117" i="3"/>
  <c r="AC117" i="3"/>
  <c r="AD117" i="3"/>
  <c r="AE117" i="3"/>
  <c r="AF117" i="3"/>
  <c r="AG117" i="3"/>
  <c r="AH117" i="3"/>
  <c r="AI117" i="3"/>
  <c r="AJ117" i="3"/>
  <c r="AK117" i="3"/>
  <c r="AL117" i="3"/>
  <c r="AM117" i="3"/>
  <c r="AN117" i="3"/>
  <c r="AO117" i="3"/>
  <c r="AP117" i="3"/>
  <c r="AQ117" i="3"/>
  <c r="AR117" i="3"/>
  <c r="AS117" i="3"/>
  <c r="AT117" i="3"/>
  <c r="AU117" i="3"/>
  <c r="AV117" i="3"/>
  <c r="AW117" i="3"/>
  <c r="AX117" i="3"/>
  <c r="AY117" i="3"/>
  <c r="AZ117" i="3"/>
  <c r="BA117" i="3"/>
  <c r="BB117" i="3"/>
  <c r="BC117" i="3"/>
  <c r="BD117" i="3"/>
  <c r="BE117" i="3"/>
  <c r="BF117" i="3"/>
  <c r="BG117" i="3"/>
  <c r="BH117" i="3"/>
  <c r="BI117" i="3"/>
  <c r="BJ117" i="3"/>
  <c r="BK117" i="3"/>
  <c r="BL117" i="3"/>
  <c r="BM117" i="3"/>
  <c r="BN117" i="3"/>
  <c r="BO117" i="3"/>
  <c r="BP117" i="3"/>
  <c r="BQ117" i="3"/>
  <c r="BR117" i="3"/>
  <c r="BS117" i="3"/>
  <c r="BT117" i="3"/>
  <c r="BU117" i="3"/>
  <c r="BV117" i="3"/>
  <c r="BW117" i="3"/>
  <c r="BX117" i="3"/>
  <c r="BY117" i="3"/>
  <c r="BZ117" i="3"/>
  <c r="CA117" i="3"/>
  <c r="CB117" i="3"/>
  <c r="A118" i="3"/>
  <c r="B118" i="3"/>
  <c r="C118" i="3"/>
  <c r="D118" i="3"/>
  <c r="E118" i="3"/>
  <c r="F118" i="3"/>
  <c r="G118" i="3"/>
  <c r="H118" i="3"/>
  <c r="I118" i="3"/>
  <c r="J118" i="3"/>
  <c r="K118" i="3"/>
  <c r="L118" i="3"/>
  <c r="M118" i="3"/>
  <c r="N118" i="3"/>
  <c r="O118" i="3"/>
  <c r="P118" i="3"/>
  <c r="Q118" i="3"/>
  <c r="R118" i="3"/>
  <c r="S118" i="3"/>
  <c r="T118" i="3"/>
  <c r="U118" i="3"/>
  <c r="V118" i="3"/>
  <c r="W118" i="3"/>
  <c r="X118" i="3"/>
  <c r="Y118" i="3"/>
  <c r="Z118" i="3"/>
  <c r="AA118" i="3"/>
  <c r="AB118" i="3"/>
  <c r="AC118" i="3"/>
  <c r="AD118" i="3"/>
  <c r="AE118" i="3"/>
  <c r="AF118" i="3"/>
  <c r="AG118" i="3"/>
  <c r="AH118" i="3"/>
  <c r="AI118" i="3"/>
  <c r="AJ118" i="3"/>
  <c r="AK118" i="3"/>
  <c r="AL118" i="3"/>
  <c r="AM118" i="3"/>
  <c r="AN118" i="3"/>
  <c r="AO118" i="3"/>
  <c r="AP118" i="3"/>
  <c r="AQ118" i="3"/>
  <c r="AR118" i="3"/>
  <c r="AS118" i="3"/>
  <c r="AT118" i="3"/>
  <c r="AU118" i="3"/>
  <c r="AV118" i="3"/>
  <c r="AW118" i="3"/>
  <c r="AX118" i="3"/>
  <c r="AY118" i="3"/>
  <c r="AZ118" i="3"/>
  <c r="BA118" i="3"/>
  <c r="BB118" i="3"/>
  <c r="BC118" i="3"/>
  <c r="BD118" i="3"/>
  <c r="BE118" i="3"/>
  <c r="BF118" i="3"/>
  <c r="BG118" i="3"/>
  <c r="BH118" i="3"/>
  <c r="BI118" i="3"/>
  <c r="BJ118" i="3"/>
  <c r="BK118" i="3"/>
  <c r="BL118" i="3"/>
  <c r="BM118" i="3"/>
  <c r="BN118" i="3"/>
  <c r="BO118" i="3"/>
  <c r="BP118" i="3"/>
  <c r="BQ118" i="3"/>
  <c r="BR118" i="3"/>
  <c r="BS118" i="3"/>
  <c r="BT118" i="3"/>
  <c r="BU118" i="3"/>
  <c r="BV118" i="3"/>
  <c r="BW118" i="3"/>
  <c r="BX118" i="3"/>
  <c r="BY118" i="3"/>
  <c r="BZ118" i="3"/>
  <c r="CA118" i="3"/>
  <c r="CB118" i="3"/>
  <c r="A119" i="3"/>
  <c r="B119" i="3"/>
  <c r="C119" i="3"/>
  <c r="D119" i="3"/>
  <c r="E119" i="3"/>
  <c r="F119" i="3"/>
  <c r="G119" i="3"/>
  <c r="H119" i="3"/>
  <c r="I119" i="3"/>
  <c r="J119" i="3"/>
  <c r="K119" i="3"/>
  <c r="L119" i="3"/>
  <c r="M119" i="3"/>
  <c r="N119" i="3"/>
  <c r="O119" i="3"/>
  <c r="P119" i="3"/>
  <c r="Q119" i="3"/>
  <c r="R119" i="3"/>
  <c r="S119" i="3"/>
  <c r="T119" i="3"/>
  <c r="U119" i="3"/>
  <c r="V119" i="3"/>
  <c r="W119" i="3"/>
  <c r="X119" i="3"/>
  <c r="Y119" i="3"/>
  <c r="Z119" i="3"/>
  <c r="AA119" i="3"/>
  <c r="AB119" i="3"/>
  <c r="AC119" i="3"/>
  <c r="AD119" i="3"/>
  <c r="AE119" i="3"/>
  <c r="AF119" i="3"/>
  <c r="AG119" i="3"/>
  <c r="AH119" i="3"/>
  <c r="AI119" i="3"/>
  <c r="AJ119" i="3"/>
  <c r="AK119" i="3"/>
  <c r="AL119" i="3"/>
  <c r="AM119" i="3"/>
  <c r="AN119" i="3"/>
  <c r="AO119" i="3"/>
  <c r="AP119" i="3"/>
  <c r="AQ119" i="3"/>
  <c r="AR119" i="3"/>
  <c r="AS119" i="3"/>
  <c r="AT119" i="3"/>
  <c r="AU119" i="3"/>
  <c r="AV119" i="3"/>
  <c r="AW119" i="3"/>
  <c r="AX119" i="3"/>
  <c r="AY119" i="3"/>
  <c r="AZ119" i="3"/>
  <c r="BA119" i="3"/>
  <c r="BB119" i="3"/>
  <c r="BC119" i="3"/>
  <c r="BD119" i="3"/>
  <c r="BE119" i="3"/>
  <c r="BF119" i="3"/>
  <c r="BG119" i="3"/>
  <c r="BH119" i="3"/>
  <c r="BI119" i="3"/>
  <c r="BJ119" i="3"/>
  <c r="BK119" i="3"/>
  <c r="BL119" i="3"/>
  <c r="BM119" i="3"/>
  <c r="BN119" i="3"/>
  <c r="BO119" i="3"/>
  <c r="BP119" i="3"/>
  <c r="BQ119" i="3"/>
  <c r="BR119" i="3"/>
  <c r="BS119" i="3"/>
  <c r="BT119" i="3"/>
  <c r="BU119" i="3"/>
  <c r="BV119" i="3"/>
  <c r="BW119" i="3"/>
  <c r="BX119" i="3"/>
  <c r="BY119" i="3"/>
  <c r="BZ119" i="3"/>
  <c r="CA119" i="3"/>
  <c r="CB119" i="3"/>
  <c r="A120" i="3"/>
  <c r="B120" i="3"/>
  <c r="C120" i="3"/>
  <c r="D120" i="3"/>
  <c r="E120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V120" i="3"/>
  <c r="W120" i="3"/>
  <c r="X120" i="3"/>
  <c r="Y120" i="3"/>
  <c r="Z120" i="3"/>
  <c r="AA120" i="3"/>
  <c r="AB120" i="3"/>
  <c r="AC120" i="3"/>
  <c r="AD120" i="3"/>
  <c r="AE120" i="3"/>
  <c r="AF120" i="3"/>
  <c r="AG120" i="3"/>
  <c r="AH120" i="3"/>
  <c r="AI120" i="3"/>
  <c r="AJ120" i="3"/>
  <c r="AK120" i="3"/>
  <c r="AL120" i="3"/>
  <c r="AM120" i="3"/>
  <c r="AN120" i="3"/>
  <c r="AO120" i="3"/>
  <c r="AP120" i="3"/>
  <c r="AQ120" i="3"/>
  <c r="AR120" i="3"/>
  <c r="AS120" i="3"/>
  <c r="AT120" i="3"/>
  <c r="AU120" i="3"/>
  <c r="AV120" i="3"/>
  <c r="AW120" i="3"/>
  <c r="AX120" i="3"/>
  <c r="AY120" i="3"/>
  <c r="AZ120" i="3"/>
  <c r="BA120" i="3"/>
  <c r="BB120" i="3"/>
  <c r="BC120" i="3"/>
  <c r="BD120" i="3"/>
  <c r="BE120" i="3"/>
  <c r="BF120" i="3"/>
  <c r="BG120" i="3"/>
  <c r="BH120" i="3"/>
  <c r="BI120" i="3"/>
  <c r="BJ120" i="3"/>
  <c r="BK120" i="3"/>
  <c r="BL120" i="3"/>
  <c r="BM120" i="3"/>
  <c r="BN120" i="3"/>
  <c r="BO120" i="3"/>
  <c r="BP120" i="3"/>
  <c r="BQ120" i="3"/>
  <c r="BR120" i="3"/>
  <c r="BS120" i="3"/>
  <c r="BT120" i="3"/>
  <c r="BU120" i="3"/>
  <c r="BV120" i="3"/>
  <c r="BW120" i="3"/>
  <c r="BX120" i="3"/>
  <c r="BY120" i="3"/>
  <c r="BZ120" i="3"/>
  <c r="CA120" i="3"/>
  <c r="CB120" i="3"/>
  <c r="A121" i="3"/>
  <c r="B121" i="3"/>
  <c r="C121" i="3"/>
  <c r="D121" i="3"/>
  <c r="E121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V121" i="3"/>
  <c r="W121" i="3"/>
  <c r="X121" i="3"/>
  <c r="Y121" i="3"/>
  <c r="Z121" i="3"/>
  <c r="AA121" i="3"/>
  <c r="AB121" i="3"/>
  <c r="AC121" i="3"/>
  <c r="AD121" i="3"/>
  <c r="AE121" i="3"/>
  <c r="AF121" i="3"/>
  <c r="AG121" i="3"/>
  <c r="AH121" i="3"/>
  <c r="AI121" i="3"/>
  <c r="AJ121" i="3"/>
  <c r="AK121" i="3"/>
  <c r="AL121" i="3"/>
  <c r="AM121" i="3"/>
  <c r="AN121" i="3"/>
  <c r="AO121" i="3"/>
  <c r="AP121" i="3"/>
  <c r="AQ121" i="3"/>
  <c r="AR121" i="3"/>
  <c r="AS121" i="3"/>
  <c r="AT121" i="3"/>
  <c r="AU121" i="3"/>
  <c r="AV121" i="3"/>
  <c r="AW121" i="3"/>
  <c r="AX121" i="3"/>
  <c r="AY121" i="3"/>
  <c r="AZ121" i="3"/>
  <c r="BA121" i="3"/>
  <c r="BB121" i="3"/>
  <c r="BC121" i="3"/>
  <c r="BD121" i="3"/>
  <c r="BE121" i="3"/>
  <c r="BF121" i="3"/>
  <c r="BG121" i="3"/>
  <c r="BH121" i="3"/>
  <c r="BI121" i="3"/>
  <c r="BJ121" i="3"/>
  <c r="BK121" i="3"/>
  <c r="BL121" i="3"/>
  <c r="BM121" i="3"/>
  <c r="BN121" i="3"/>
  <c r="BO121" i="3"/>
  <c r="BP121" i="3"/>
  <c r="BQ121" i="3"/>
  <c r="BR121" i="3"/>
  <c r="BS121" i="3"/>
  <c r="BT121" i="3"/>
  <c r="BU121" i="3"/>
  <c r="BV121" i="3"/>
  <c r="BW121" i="3"/>
  <c r="BX121" i="3"/>
  <c r="BY121" i="3"/>
  <c r="BZ121" i="3"/>
  <c r="CA121" i="3"/>
  <c r="CB121" i="3"/>
  <c r="A122" i="3"/>
  <c r="B122" i="3"/>
  <c r="C122" i="3"/>
  <c r="D122" i="3"/>
  <c r="E122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U122" i="3"/>
  <c r="V122" i="3"/>
  <c r="W122" i="3"/>
  <c r="X122" i="3"/>
  <c r="Y122" i="3"/>
  <c r="Z122" i="3"/>
  <c r="AA122" i="3"/>
  <c r="AB122" i="3"/>
  <c r="AC122" i="3"/>
  <c r="AD122" i="3"/>
  <c r="AE122" i="3"/>
  <c r="AF122" i="3"/>
  <c r="AG122" i="3"/>
  <c r="AH122" i="3"/>
  <c r="AI122" i="3"/>
  <c r="AJ122" i="3"/>
  <c r="AK122" i="3"/>
  <c r="AL122" i="3"/>
  <c r="AM122" i="3"/>
  <c r="AN122" i="3"/>
  <c r="AO122" i="3"/>
  <c r="AP122" i="3"/>
  <c r="AQ122" i="3"/>
  <c r="AR122" i="3"/>
  <c r="AS122" i="3"/>
  <c r="AT122" i="3"/>
  <c r="AU122" i="3"/>
  <c r="AV122" i="3"/>
  <c r="AW122" i="3"/>
  <c r="AX122" i="3"/>
  <c r="AY122" i="3"/>
  <c r="AZ122" i="3"/>
  <c r="BA122" i="3"/>
  <c r="BB122" i="3"/>
  <c r="BC122" i="3"/>
  <c r="BD122" i="3"/>
  <c r="BE122" i="3"/>
  <c r="BF122" i="3"/>
  <c r="BG122" i="3"/>
  <c r="BH122" i="3"/>
  <c r="BI122" i="3"/>
  <c r="BJ122" i="3"/>
  <c r="BK122" i="3"/>
  <c r="BL122" i="3"/>
  <c r="BM122" i="3"/>
  <c r="BN122" i="3"/>
  <c r="BO122" i="3"/>
  <c r="BP122" i="3"/>
  <c r="BQ122" i="3"/>
  <c r="BR122" i="3"/>
  <c r="BS122" i="3"/>
  <c r="BT122" i="3"/>
  <c r="BU122" i="3"/>
  <c r="BV122" i="3"/>
  <c r="BW122" i="3"/>
  <c r="BX122" i="3"/>
  <c r="BY122" i="3"/>
  <c r="BZ122" i="3"/>
  <c r="CA122" i="3"/>
  <c r="CB122" i="3"/>
  <c r="B2" i="3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A2" i="3"/>
  <c r="BG114" i="2"/>
  <c r="BG113" i="2"/>
  <c r="AV113" i="2"/>
  <c r="BG112" i="2"/>
  <c r="K112" i="2"/>
  <c r="BG111" i="2"/>
  <c r="AV111" i="2"/>
  <c r="K111" i="2"/>
  <c r="BG110" i="2"/>
  <c r="K110" i="2"/>
  <c r="BG109" i="2"/>
  <c r="K109" i="2"/>
  <c r="BG108" i="2"/>
  <c r="K108" i="2"/>
  <c r="BG107" i="2"/>
  <c r="K107" i="2"/>
  <c r="K106" i="2"/>
  <c r="BG90" i="2"/>
  <c r="K90" i="2"/>
  <c r="BB89" i="2"/>
  <c r="AV89" i="2"/>
  <c r="BG88" i="2"/>
  <c r="K88" i="2"/>
  <c r="BG87" i="2"/>
  <c r="K87" i="2"/>
  <c r="BG86" i="2"/>
  <c r="BB86" i="2"/>
  <c r="AV86" i="2"/>
  <c r="K86" i="2"/>
  <c r="BG85" i="2"/>
  <c r="K85" i="2"/>
  <c r="BG84" i="2"/>
  <c r="K84" i="2"/>
  <c r="BG83" i="2"/>
  <c r="K83" i="2"/>
  <c r="BB82" i="2"/>
  <c r="BB81" i="2"/>
  <c r="BB80" i="2"/>
  <c r="BB79" i="2"/>
  <c r="BB78" i="2"/>
  <c r="BB77" i="2"/>
  <c r="BB76" i="2"/>
  <c r="BB75" i="2"/>
  <c r="BB74" i="2"/>
  <c r="BB73" i="2"/>
  <c r="BB72" i="2"/>
  <c r="BB71" i="2"/>
  <c r="BB70" i="2"/>
  <c r="BB69" i="2"/>
  <c r="BB68" i="2"/>
  <c r="BB67" i="2"/>
  <c r="BB66" i="2"/>
  <c r="AX66" i="2"/>
  <c r="BG65" i="2"/>
  <c r="AV65" i="2"/>
  <c r="K65" i="2"/>
  <c r="BB64" i="2"/>
  <c r="AX64" i="2"/>
  <c r="BG63" i="2"/>
  <c r="AV63" i="2"/>
  <c r="K63" i="2"/>
  <c r="BG62" i="2"/>
  <c r="K62" i="2"/>
  <c r="BG61" i="2"/>
  <c r="BB61" i="2"/>
  <c r="AV61" i="2"/>
  <c r="K61" i="2"/>
  <c r="BG60" i="2"/>
  <c r="K60" i="2"/>
  <c r="BG59" i="2"/>
  <c r="K59" i="2"/>
  <c r="BB58" i="2"/>
  <c r="AX58" i="2"/>
  <c r="AV58" i="2"/>
  <c r="BB57" i="2"/>
  <c r="AV57" i="2"/>
  <c r="BB56" i="2"/>
  <c r="AV56" i="2"/>
  <c r="BB55" i="2"/>
  <c r="AV55" i="2"/>
  <c r="BB54" i="2"/>
  <c r="AV54" i="2"/>
  <c r="BB53" i="2"/>
  <c r="AV53" i="2"/>
  <c r="BB52" i="2"/>
  <c r="AV52" i="2"/>
  <c r="BB51" i="2"/>
  <c r="AV51" i="2"/>
  <c r="BB50" i="2"/>
  <c r="AV50" i="2"/>
  <c r="BB49" i="2"/>
  <c r="AV49" i="2"/>
  <c r="BB48" i="2"/>
  <c r="AV48" i="2"/>
  <c r="BB47" i="2"/>
  <c r="AV47" i="2"/>
  <c r="BB46" i="2"/>
  <c r="AV46" i="2"/>
  <c r="BB45" i="2"/>
  <c r="AV45" i="2"/>
  <c r="BB44" i="2"/>
  <c r="AV44" i="2"/>
  <c r="BB43" i="2"/>
  <c r="AV43" i="2"/>
  <c r="BB42" i="2"/>
  <c r="AX42" i="2"/>
  <c r="AV42" i="2"/>
  <c r="AX41" i="2"/>
  <c r="BB40" i="2"/>
  <c r="AX40" i="2"/>
  <c r="AV40" i="2"/>
  <c r="AX39" i="2"/>
  <c r="BB38" i="2"/>
  <c r="AX38" i="2"/>
  <c r="AV38" i="2"/>
  <c r="AX37" i="2"/>
  <c r="AX36" i="2"/>
  <c r="AV36" i="2"/>
  <c r="AX35" i="2"/>
  <c r="AX34" i="2"/>
  <c r="AX17" i="2"/>
  <c r="AX16" i="2"/>
  <c r="AX13" i="2"/>
  <c r="BG110" i="1"/>
  <c r="BG109" i="1"/>
  <c r="BG108" i="1"/>
  <c r="BG107" i="1"/>
  <c r="K106" i="1"/>
  <c r="BG90" i="1"/>
  <c r="BG89" i="1"/>
  <c r="BB89" i="1"/>
  <c r="AV89" i="1"/>
  <c r="BG88" i="1"/>
  <c r="BG87" i="1"/>
  <c r="BB87" i="1"/>
  <c r="AV87" i="1"/>
  <c r="BG85" i="1"/>
  <c r="BB85" i="1"/>
  <c r="AV85" i="1"/>
  <c r="BG84" i="1"/>
  <c r="BG83" i="1"/>
  <c r="K82" i="1"/>
  <c r="BB65" i="1"/>
  <c r="AV65" i="1"/>
  <c r="BB63" i="1"/>
  <c r="AV63" i="1"/>
  <c r="BG62" i="1"/>
  <c r="BB61" i="1"/>
  <c r="AV61" i="1"/>
  <c r="BG60" i="1"/>
  <c r="BG59" i="1"/>
  <c r="BB59" i="1"/>
  <c r="AX59" i="1"/>
  <c r="AV59" i="1"/>
  <c r="BB58" i="1"/>
  <c r="AV58" i="1"/>
  <c r="K58" i="1"/>
  <c r="BB57" i="1"/>
  <c r="AV57" i="1"/>
  <c r="BB56" i="1"/>
  <c r="AV56" i="1"/>
  <c r="BB55" i="1"/>
  <c r="AV55" i="1"/>
  <c r="BB54" i="1"/>
  <c r="AV54" i="1"/>
  <c r="BB53" i="1"/>
  <c r="AV53" i="1"/>
  <c r="BB52" i="1"/>
  <c r="AV52" i="1"/>
  <c r="BB51" i="1"/>
  <c r="AV51" i="1"/>
  <c r="BB50" i="1"/>
  <c r="AV50" i="1"/>
  <c r="BB49" i="1"/>
  <c r="AV49" i="1"/>
  <c r="BB48" i="1"/>
  <c r="AV48" i="1"/>
  <c r="BB47" i="1"/>
  <c r="AV47" i="1"/>
  <c r="BB46" i="1"/>
  <c r="AV46" i="1"/>
  <c r="BB45" i="1"/>
  <c r="AV45" i="1"/>
  <c r="BB44" i="1"/>
  <c r="AV44" i="1"/>
  <c r="BB43" i="1"/>
  <c r="AV43" i="1"/>
  <c r="BB42" i="1"/>
  <c r="AX42" i="1"/>
  <c r="AV42" i="1"/>
  <c r="AX41" i="1"/>
  <c r="BB40" i="1"/>
  <c r="AX40" i="1"/>
  <c r="AV40" i="1"/>
  <c r="AX39" i="1"/>
  <c r="BB38" i="1"/>
  <c r="AV38" i="1"/>
  <c r="AX37" i="1"/>
  <c r="BB36" i="1"/>
  <c r="AV36" i="1"/>
  <c r="AX35" i="1"/>
  <c r="K35" i="1"/>
  <c r="AV34" i="1"/>
  <c r="AX33" i="1"/>
  <c r="AV33" i="1"/>
  <c r="AX32" i="1"/>
  <c r="AV32" i="1"/>
  <c r="AX31" i="1"/>
  <c r="AV31" i="1"/>
  <c r="AX30" i="1"/>
  <c r="AV30" i="1"/>
  <c r="AX29" i="1"/>
  <c r="AV29" i="1"/>
  <c r="AX28" i="1"/>
  <c r="AV28" i="1"/>
  <c r="AX27" i="1"/>
  <c r="AV27" i="1"/>
  <c r="AX26" i="1"/>
  <c r="AV26" i="1"/>
  <c r="AX25" i="1"/>
  <c r="AV25" i="1"/>
  <c r="AX24" i="1"/>
  <c r="AV24" i="1"/>
  <c r="AX23" i="1"/>
  <c r="AV23" i="1"/>
  <c r="AX22" i="1"/>
  <c r="AX21" i="1"/>
  <c r="AX20" i="1"/>
  <c r="AX19" i="1"/>
  <c r="BG18" i="1"/>
  <c r="BG17" i="1"/>
  <c r="AX17" i="1"/>
  <c r="BG16" i="1"/>
  <c r="BG15" i="1"/>
  <c r="BG14" i="1"/>
  <c r="AX14" i="1"/>
  <c r="BG13" i="1"/>
  <c r="AX13" i="1"/>
  <c r="BG12" i="1"/>
  <c r="AX12" i="1"/>
  <c r="BG11" i="1"/>
  <c r="AX11" i="1"/>
</calcChain>
</file>

<file path=xl/sharedStrings.xml><?xml version="1.0" encoding="utf-8"?>
<sst xmlns="http://schemas.openxmlformats.org/spreadsheetml/2006/main" count="703" uniqueCount="463">
  <si>
    <t>TIME</t>
  </si>
  <si>
    <t>H2SO4</t>
  </si>
  <si>
    <t>HCOOH</t>
  </si>
  <si>
    <t>CCO_OH</t>
  </si>
  <si>
    <t>RCO_OH</t>
  </si>
  <si>
    <t>CCO_OOH</t>
  </si>
  <si>
    <t>RCO_OOH</t>
  </si>
  <si>
    <t>XN</t>
  </si>
  <si>
    <t>XC</t>
  </si>
  <si>
    <t>SO2</t>
  </si>
  <si>
    <t>O1D</t>
  </si>
  <si>
    <t>ALK1</t>
  </si>
  <si>
    <t>BACL</t>
  </si>
  <si>
    <t>PAN</t>
  </si>
  <si>
    <t>PAN2</t>
  </si>
  <si>
    <t>PBZN</t>
  </si>
  <si>
    <t>MA_PAN</t>
  </si>
  <si>
    <t>H2O2</t>
  </si>
  <si>
    <t>N2O5</t>
  </si>
  <si>
    <t>HONO</t>
  </si>
  <si>
    <t>ALK2</t>
  </si>
  <si>
    <t>ALK3</t>
  </si>
  <si>
    <t>TBU_O</t>
  </si>
  <si>
    <t>ALK5</t>
  </si>
  <si>
    <t>ARO2</t>
  </si>
  <si>
    <t>HNO4</t>
  </si>
  <si>
    <t>COOH</t>
  </si>
  <si>
    <t>HOCOO</t>
  </si>
  <si>
    <t>BZNO2_O</t>
  </si>
  <si>
    <t>MEOH</t>
  </si>
  <si>
    <t>ALK4</t>
  </si>
  <si>
    <t>ARO1</t>
  </si>
  <si>
    <t>DCB2</t>
  </si>
  <si>
    <t>DCB3</t>
  </si>
  <si>
    <t>CRES</t>
  </si>
  <si>
    <t>DCB1</t>
  </si>
  <si>
    <t>NPHE</t>
  </si>
  <si>
    <t>ROOH</t>
  </si>
  <si>
    <t>BALD</t>
  </si>
  <si>
    <t>PHEN</t>
  </si>
  <si>
    <t>CO</t>
  </si>
  <si>
    <t>MGLY</t>
  </si>
  <si>
    <t>ACET</t>
  </si>
  <si>
    <t>HNO3</t>
  </si>
  <si>
    <t>ETHENE</t>
  </si>
  <si>
    <t>GLY</t>
  </si>
  <si>
    <t>BZ_O</t>
  </si>
  <si>
    <t>ISOPRENE</t>
  </si>
  <si>
    <t>R2O2</t>
  </si>
  <si>
    <t>TERP</t>
  </si>
  <si>
    <t>METHACRO</t>
  </si>
  <si>
    <t>OLE1</t>
  </si>
  <si>
    <t>ISOPROD</t>
  </si>
  <si>
    <t>OLE2</t>
  </si>
  <si>
    <t>MVK</t>
  </si>
  <si>
    <t>CCHO</t>
  </si>
  <si>
    <t>HCHO</t>
  </si>
  <si>
    <t>RNO3</t>
  </si>
  <si>
    <t>O3P</t>
  </si>
  <si>
    <t>RCHO</t>
  </si>
  <si>
    <t>MEK</t>
  </si>
  <si>
    <t>PROD2</t>
  </si>
  <si>
    <t>O3</t>
  </si>
  <si>
    <t>HO2</t>
  </si>
  <si>
    <t>RO2_N</t>
  </si>
  <si>
    <t>MA_RCO3</t>
  </si>
  <si>
    <t>C_O2</t>
  </si>
  <si>
    <t>BZCO_O2</t>
  </si>
  <si>
    <t>RO2_R</t>
  </si>
  <si>
    <t>NO</t>
  </si>
  <si>
    <t>NO2</t>
  </si>
  <si>
    <t>NO3</t>
  </si>
  <si>
    <t>CCO_O2</t>
  </si>
  <si>
    <t>RCO_O2</t>
  </si>
  <si>
    <t>OH</t>
  </si>
  <si>
    <t>AIR</t>
  </si>
  <si>
    <t>O2</t>
  </si>
  <si>
    <t>H2O</t>
  </si>
  <si>
    <t>H2</t>
  </si>
  <si>
    <t>CH4</t>
  </si>
  <si>
    <t>0.287375071520469539-244</t>
  </si>
  <si>
    <t>0.313378648519209592-151</t>
  </si>
  <si>
    <t>0.151278545261855708-139</t>
  </si>
  <si>
    <t>0.177744699340555762-145</t>
  </si>
  <si>
    <t>0.186400043906843464-154</t>
  </si>
  <si>
    <t>0.180919988686861476-102</t>
  </si>
  <si>
    <t>0.553597524276539701-106</t>
  </si>
  <si>
    <t>0.401623020710317709-107</t>
  </si>
  <si>
    <t>0.239712954598813256-108</t>
  </si>
  <si>
    <t>0.758642739988783171-110</t>
  </si>
  <si>
    <t>0.160442814532691666-111</t>
  </si>
  <si>
    <t>0.263917559668894458-113</t>
  </si>
  <si>
    <t>0.358538357388011592-115</t>
  </si>
  <si>
    <t>0.417545026328899489-117</t>
  </si>
  <si>
    <t>0.429745509315238639-119</t>
  </si>
  <si>
    <t>0.399971559071030756-121</t>
  </si>
  <si>
    <t>0.351232892144959177-123</t>
  </si>
  <si>
    <t>0.320353018790138350-125</t>
  </si>
  <si>
    <t>0.358655085651155324-127</t>
  </si>
  <si>
    <t>0.563735474715403077-129</t>
  </si>
  <si>
    <t>0.775580193478562488-131</t>
  </si>
  <si>
    <t>0.519928606819124698-124</t>
  </si>
  <si>
    <t>0.718901230037743918-219</t>
  </si>
  <si>
    <t>0.110795797351976652-134</t>
  </si>
  <si>
    <t>0.291030587593613336-138</t>
  </si>
  <si>
    <t>0.508287549903828473-132</t>
  </si>
  <si>
    <t>0.395099063761918245-227</t>
  </si>
  <si>
    <t>0.185046399576824325-185</t>
  </si>
  <si>
    <t>0.458012245248606140-122</t>
  </si>
  <si>
    <t>0.222248765150879730-143</t>
  </si>
  <si>
    <t>0.792165571561485174-239</t>
  </si>
  <si>
    <t>0.345697439916264025-235</t>
  </si>
  <si>
    <t>0.406884125541497477-292</t>
  </si>
  <si>
    <t>0.677026819433011869-126</t>
  </si>
  <si>
    <t>0.974720909306660474-148</t>
  </si>
  <si>
    <t>0.134986076423400927-303</t>
  </si>
  <si>
    <t>0.134927757333859855-303</t>
  </si>
  <si>
    <t>0.373438828856443525-129</t>
  </si>
  <si>
    <t>0.244816283099974272-151</t>
  </si>
  <si>
    <t>0.134876131194526984-303</t>
  </si>
  <si>
    <t>0.134826271994055511-303</t>
  </si>
  <si>
    <t>0.344716776047737068-261</t>
  </si>
  <si>
    <t>0.417338454252480474-265</t>
  </si>
  <si>
    <t>0.409487230544318906-267</t>
  </si>
  <si>
    <t>0.510536787850307126-269</t>
  </si>
  <si>
    <t>0.497918120933849187-271</t>
  </si>
  <si>
    <t>0.382249723185310397-273</t>
  </si>
  <si>
    <t>0.241370564113845111-275</t>
  </si>
  <si>
    <t>0.128510723913545355-277</t>
  </si>
  <si>
    <t>0.575482537679213764-280</t>
  </si>
  <si>
    <t>0.212549772005298215-282</t>
  </si>
  <si>
    <t>0.660468157479439608-285</t>
  </si>
  <si>
    <t>0.200850923631195920-287</t>
  </si>
  <si>
    <t>0.741544225672505031-290</t>
  </si>
  <si>
    <t>0.279624933643564593-292</t>
  </si>
  <si>
    <t>0.158447698271808898-296</t>
  </si>
  <si>
    <t>0.131348345018843535-314</t>
  </si>
  <si>
    <t>0.184798141280622383-238</t>
  </si>
  <si>
    <t>0.199568420129848085-159</t>
  </si>
  <si>
    <t>0.726342975815636204-195</t>
  </si>
  <si>
    <t>0.510150876019464735-238</t>
  </si>
  <si>
    <t>0.960500915574205383-163</t>
  </si>
  <si>
    <t>0.921820073654918934-199</t>
  </si>
  <si>
    <t>0.949967029135955862-304</t>
  </si>
  <si>
    <t>0.520336588252677949-166</t>
  </si>
  <si>
    <t>0.147876294149553485-202</t>
  </si>
  <si>
    <t>0.949594251370187496-304</t>
  </si>
  <si>
    <t>0.949233556778506015-304</t>
  </si>
  <si>
    <t>0.313694465604063446-169</t>
  </si>
  <si>
    <t>0.297110788623702414-206</t>
  </si>
  <si>
    <t>0.948884691566405419-304</t>
  </si>
  <si>
    <t>0.822048687910604494-172</t>
  </si>
  <si>
    <t>0.444607648328358956-210</t>
  </si>
  <si>
    <t>0.151156081312123824-172</t>
  </si>
  <si>
    <t>0.946065314602405534-212</t>
  </si>
  <si>
    <t>0.142972988913607212-173</t>
  </si>
  <si>
    <t>0.164710887275702145-213</t>
  </si>
  <si>
    <t>0.468915777657921365-175</t>
  </si>
  <si>
    <t>0.149405602127452664-215</t>
  </si>
  <si>
    <t>0.620138804405302050-177</t>
  </si>
  <si>
    <t>0.744220117368626433-218</t>
  </si>
  <si>
    <t>0.416470594326215562-179</t>
  </si>
  <si>
    <t>0.234115917332581621-220</t>
  </si>
  <si>
    <t>0.166073368885121976-181</t>
  </si>
  <si>
    <t>0.512813987448792088-223</t>
  </si>
  <si>
    <t>0.382543566885049442-184</t>
  </si>
  <si>
    <t>0.732916481735833592-226</t>
  </si>
  <si>
    <t>0.430836202794551883-187</t>
  </si>
  <si>
    <t>0.581057042769634983-229</t>
  </si>
  <si>
    <t>0.203172799632587233-190</t>
  </si>
  <si>
    <t>0.230929639046666242-232</t>
  </si>
  <si>
    <t>0.698290300070345217-194</t>
  </si>
  <si>
    <t>0.795747862239421561-236</t>
  </si>
  <si>
    <t>0.315811741950632419-197</t>
  </si>
  <si>
    <t>0.337519978718006491-239</t>
  </si>
  <si>
    <t>0.497457152199855005-200</t>
  </si>
  <si>
    <t>0.339885239274596896-242</t>
  </si>
  <si>
    <t>0.608259108457892493-202</t>
  </si>
  <si>
    <t>0.131699280469634451-244</t>
  </si>
  <si>
    <t>0.463043034099091737-203</t>
  </si>
  <si>
    <t>0.132709069447143490-246</t>
  </si>
  <si>
    <t>0.118815908911952777-206</t>
  </si>
  <si>
    <t>0.170637326594729451-251</t>
  </si>
  <si>
    <t>0.194976542992219095-238</t>
  </si>
  <si>
    <t>0.814434086159913459-210</t>
  </si>
  <si>
    <t>0.496960566504187185-255</t>
  </si>
  <si>
    <t>0.146105409690219725-213</t>
  </si>
  <si>
    <t>0.487342921668282749-259</t>
  </si>
  <si>
    <t>0.161287066043030554-218</t>
  </si>
  <si>
    <t>0.117131685080675917-265</t>
  </si>
  <si>
    <t>0.123912186835114201-291</t>
  </si>
  <si>
    <t>0.807707003668810947-223</t>
  </si>
  <si>
    <t>0.306663192990600295-271</t>
  </si>
  <si>
    <t>0.599438418660816586-227</t>
  </si>
  <si>
    <t>0.203967191990003320-276</t>
  </si>
  <si>
    <t>0.309011153332156430-231</t>
  </si>
  <si>
    <t>0.284521984281814982-282</t>
  </si>
  <si>
    <t>0.281534043481888672-232</t>
  </si>
  <si>
    <t>0.416212083667878041-284</t>
  </si>
  <si>
    <t>0.437671967393356608-234</t>
  </si>
  <si>
    <t>0.252083892097006777-286</t>
  </si>
  <si>
    <t>0.630159823608712230-237</t>
  </si>
  <si>
    <t>0.336701276058906021-289</t>
  </si>
  <si>
    <t>0.861040148396115529-241</t>
  </si>
  <si>
    <t>0.981741503213175027-293</t>
  </si>
  <si>
    <t>0.975982348863593653-246</t>
  </si>
  <si>
    <t>0.650563073094147543-297</t>
  </si>
  <si>
    <t>0.107142438595389108-251</t>
  </si>
  <si>
    <t>0.136295456407673053-301</t>
  </si>
  <si>
    <t>0.182482619126300075-258</t>
  </si>
  <si>
    <t>0.121249423690693150-306</t>
  </si>
  <si>
    <t>0.370111741276822205-266</t>
  </si>
  <si>
    <t>0.440820592034275188-312</t>
  </si>
  <si>
    <t>0.298635383437186455-274</t>
  </si>
  <si>
    <t>0.952183075291083990-318</t>
  </si>
  <si>
    <t>0.165934943893072250-282</t>
  </si>
  <si>
    <t>0.197626258336498618-322</t>
  </si>
  <si>
    <t>0.198718259574955646-290</t>
  </si>
  <si>
    <t>0.434631987361401973-100</t>
  </si>
  <si>
    <t>0.267568151875762552-296</t>
  </si>
  <si>
    <t>0.305180549709931948-103</t>
  </si>
  <si>
    <t>0.119971243397139158-299</t>
  </si>
  <si>
    <t>0.330090524407385914-105</t>
  </si>
  <si>
    <t>0.282872273417009690-301</t>
  </si>
  <si>
    <t>0.548115795221084852-106</t>
  </si>
  <si>
    <t>0.908835838458408823-306</t>
  </si>
  <si>
    <t>0.969408978853544989-107</t>
  </si>
  <si>
    <t>0.933831746561408810-239</t>
  </si>
  <si>
    <t>0.390024254204410488-309</t>
  </si>
  <si>
    <t>0.704969104003868498-108</t>
  </si>
  <si>
    <t>0.120104776418128739-313</t>
  </si>
  <si>
    <t>0.430174353963526489-109</t>
  </si>
  <si>
    <t>0.144622895850649688-318</t>
  </si>
  <si>
    <t>0.222950980363763126-110</t>
  </si>
  <si>
    <t>0.988131291682493088-323</t>
  </si>
  <si>
    <t>0.104153566480743328-111</t>
  </si>
  <si>
    <t>0.475439625234054449-113</t>
  </si>
  <si>
    <t>0.197556502681447915-304</t>
  </si>
  <si>
    <t>0.240429962103460254-114</t>
  </si>
  <si>
    <t>0.197474808605281188-304</t>
  </si>
  <si>
    <t>0.136444117554852654-115</t>
  </si>
  <si>
    <t>0.197396768620090409-304</t>
  </si>
  <si>
    <t>0.871836614059798104-117</t>
  </si>
  <si>
    <t>0.197322427498640505-304</t>
  </si>
  <si>
    <t>0.112028855726257351-117</t>
  </si>
  <si>
    <t>0.240160114335761499-118</t>
  </si>
  <si>
    <t>0.429985277411480678-120</t>
  </si>
  <si>
    <t>0.458856091119281204-123</t>
  </si>
  <si>
    <t>0.379416827495386594-127</t>
  </si>
  <si>
    <t>0.404978598912731441-132</t>
  </si>
  <si>
    <t>0.109891504253421289-137</t>
  </si>
  <si>
    <t>0.116576310195497962-143</t>
  </si>
  <si>
    <t>0.151716036957268716-243</t>
  </si>
  <si>
    <t>0.446435346765025454-151</t>
  </si>
  <si>
    <t>0.214306611797045257-295</t>
  </si>
  <si>
    <t>0.122293778856102120-112</t>
  </si>
  <si>
    <t>0.572071925803047799-126</t>
  </si>
  <si>
    <t>0.220919785876838675-130</t>
  </si>
  <si>
    <t>0.971693369274832407-141</t>
  </si>
  <si>
    <t>0.472757162180710662-101</t>
  </si>
  <si>
    <t>0.404875341812745732-155</t>
  </si>
  <si>
    <t>0.149210880726404005-104</t>
  </si>
  <si>
    <t>0.174426297952593240-158</t>
  </si>
  <si>
    <t>0.108794163820071399-105</t>
  </si>
  <si>
    <t>0.717733569629405147-100</t>
  </si>
  <si>
    <t>0.242124651665134329-160</t>
  </si>
  <si>
    <t>0.659131926478199980-107</t>
  </si>
  <si>
    <t>0.723056561230774220-101</t>
  </si>
  <si>
    <t>0.301497520022937985-162</t>
  </si>
  <si>
    <t>0.211769357340981437-108</t>
  </si>
  <si>
    <t>0.554366061930790193-102</t>
  </si>
  <si>
    <t>0.336182171580764165-164</t>
  </si>
  <si>
    <t>0.452254713793517803-110</t>
  </si>
  <si>
    <t>0.387266912121926931-103</t>
  </si>
  <si>
    <t>0.353536081158391397-166</t>
  </si>
  <si>
    <t>0.750043798775946099-112</t>
  </si>
  <si>
    <t>0.255573486232995717-104</t>
  </si>
  <si>
    <t>0.337276961772328295-168</t>
  </si>
  <si>
    <t>0.102190118394281557-113</t>
  </si>
  <si>
    <t>0.160396385208195124-105</t>
  </si>
  <si>
    <t>0.286678163207681390-170</t>
  </si>
  <si>
    <t>0.117788522822920066-115</t>
  </si>
  <si>
    <t>0.954637714269353187-107</t>
  </si>
  <si>
    <t>0.226814389089111071-172</t>
  </si>
  <si>
    <t>0.121660750899095029-117</t>
  </si>
  <si>
    <t>0.535293352982076743-108</t>
  </si>
  <si>
    <t>0.161044168148370647-174</t>
  </si>
  <si>
    <t>0.111249141887018563-119</t>
  </si>
  <si>
    <t>0.297114051099884079-109</t>
  </si>
  <si>
    <t>0.108459279128620570-176</t>
  </si>
  <si>
    <t>0.966190676886299544-122</t>
  </si>
  <si>
    <t>0.186263688110222807-110</t>
  </si>
  <si>
    <t>0.724020181423387416-179</t>
  </si>
  <si>
    <t>0.869089643068793599-124</t>
  </si>
  <si>
    <t>0.166809660025269460-111</t>
  </si>
  <si>
    <t>0.502088673876667763-181</t>
  </si>
  <si>
    <t>0.957409211639638894-126</t>
  </si>
  <si>
    <t>0.266861700907948605-112</t>
  </si>
  <si>
    <t>0.247727657316277934-183</t>
  </si>
  <si>
    <t>0.149624726886092856-127</t>
  </si>
  <si>
    <t>0.507878012058839775-113</t>
  </si>
  <si>
    <t>0.721109857803935356-188</t>
  </si>
  <si>
    <t>0.204766794933108092-129</t>
  </si>
  <si>
    <t>0.688404281941442537-124</t>
  </si>
  <si>
    <t>0.158279121057073646-115</t>
  </si>
  <si>
    <t>0.281168387096786007-133</t>
  </si>
  <si>
    <t>0.234759548986931796-147</t>
  </si>
  <si>
    <t>0.114935227486835381-118</t>
  </si>
  <si>
    <t>0.246657996717299935-135</t>
  </si>
  <si>
    <t>0.911175979672960342-171</t>
  </si>
  <si>
    <t>0.439946625743183003-138</t>
  </si>
  <si>
    <t>0.501983379690285557-109</t>
  </si>
  <si>
    <t>0.347427367315733852-194</t>
  </si>
  <si>
    <t>0.699402422976534023-123</t>
  </si>
  <si>
    <t>0.910080596477188758-141</t>
  </si>
  <si>
    <t>0.250024260964150492-124</t>
  </si>
  <si>
    <t>0.139732594127477860-217</t>
  </si>
  <si>
    <t>0.131546004465276632-139</t>
  </si>
  <si>
    <t>0.602744402808702761-241</t>
  </si>
  <si>
    <t>0.124382712334941912-126</t>
  </si>
  <si>
    <t>0.728260657410981822-146</t>
  </si>
  <si>
    <t>0.742829176754091514-155</t>
  </si>
  <si>
    <t>0.292205474881022097-264</t>
  </si>
  <si>
    <t>0.471875183346763070-170</t>
  </si>
  <si>
    <t>0.170453635824222537-287</t>
  </si>
  <si>
    <t>0.980176102049918696-130</t>
  </si>
  <si>
    <t>0.238965368491440497-149</t>
  </si>
  <si>
    <t>0.361129024970342673-185</t>
  </si>
  <si>
    <t>0.128990919969896386-310</t>
  </si>
  <si>
    <t>0.358989329590395182-200</t>
  </si>
  <si>
    <t>0.270420764545830021-235</t>
  </si>
  <si>
    <t>0.322467402844053779-239</t>
  </si>
  <si>
    <t>0.313985782834873355-241</t>
  </si>
  <si>
    <t>0.388402172670415661-243</t>
  </si>
  <si>
    <t>0.374583425570120635-245</t>
  </si>
  <si>
    <t>0.282153579439451318-247</t>
  </si>
  <si>
    <t>0.172389991465717000-249</t>
  </si>
  <si>
    <t>0.886698741785877327-252</t>
  </si>
  <si>
    <t>0.383370554433753762-254</t>
  </si>
  <si>
    <t>0.136308562442113222-256</t>
  </si>
  <si>
    <t>0.406749907315343889-259</t>
  </si>
  <si>
    <t>0.119002693885033376-261</t>
  </si>
  <si>
    <t>0.422074845937072873-264</t>
  </si>
  <si>
    <t>0.156313350543800069-266</t>
  </si>
  <si>
    <t>0.861321476592116272-271</t>
  </si>
  <si>
    <t>0.184331572058027778-125</t>
  </si>
  <si>
    <t>0.801674706900932131-158</t>
  </si>
  <si>
    <t>0.134359510551676033-292</t>
  </si>
  <si>
    <t>0.114967635846797043-190</t>
  </si>
  <si>
    <t>0.326592663188383071-160</t>
  </si>
  <si>
    <t>0.432128346490592285-295</t>
  </si>
  <si>
    <t>0.124137935305213683-192</t>
  </si>
  <si>
    <t>0.184857296617608622-297</t>
  </si>
  <si>
    <t>0.570095469739060737-163</t>
  </si>
  <si>
    <t>0.810027432570774709-300</t>
  </si>
  <si>
    <t>0.946545100385851774-196</t>
  </si>
  <si>
    <t>0.301962971028100332-302</t>
  </si>
  <si>
    <t>0.534885874411963808-198</t>
  </si>
  <si>
    <t>0.265140623549581622-265</t>
  </si>
  <si>
    <t>0.196402573758261826-166</t>
  </si>
  <si>
    <t>0.752198985755930232-171</t>
  </si>
  <si>
    <t>0.357784871760851197-305</t>
  </si>
  <si>
    <t>0.748391222334803524-200</t>
  </si>
  <si>
    <t>0.221837174959104685-289</t>
  </si>
  <si>
    <t>0.278055133204264652-168</t>
  </si>
  <si>
    <t>0.846012591212421637-187</t>
  </si>
  <si>
    <t>0.651445998358226805-171</t>
  </si>
  <si>
    <t>0.104544290660007769-319</t>
  </si>
  <si>
    <t>0.119228680038721544-171</t>
  </si>
  <si>
    <t>0.494065645841246544-323</t>
  </si>
  <si>
    <t>0.112298002220127565-172</t>
  </si>
  <si>
    <t>0.365365575572083329-174</t>
  </si>
  <si>
    <t>0.477004247586451346-176</t>
  </si>
  <si>
    <t>0.317622399734176841-178</t>
  </si>
  <si>
    <t>0.124094368120861773-180</t>
  </si>
  <si>
    <t>0.271686801603956745-183</t>
  </si>
  <si>
    <t>0.294829800149473322-186</t>
  </si>
  <si>
    <t>0.730772777818505216-190</t>
  </si>
  <si>
    <t>0.224080797962095700-193</t>
  </si>
  <si>
    <t>0.107483794698446610-196</t>
  </si>
  <si>
    <t>0.164156514534644477-199</t>
  </si>
  <si>
    <t>0.204880758455001973-201</t>
  </si>
  <si>
    <t>0.156536487554808509-202</t>
  </si>
  <si>
    <t>0.798519449876657734-126</t>
  </si>
  <si>
    <t>0.377973840113211418-206</t>
  </si>
  <si>
    <t>0.140947182869238700-209</t>
  </si>
  <si>
    <t>0.368333636897564366-250</t>
  </si>
  <si>
    <t>0.191805831771896221-211</t>
  </si>
  <si>
    <t>0.551356529958958641-252</t>
  </si>
  <si>
    <t>0.151604924224353861-213</t>
  </si>
  <si>
    <t>0.610775888601454003-254</t>
  </si>
  <si>
    <t>0.833973977913083261-217</t>
  </si>
  <si>
    <t>0.683663222208661659-258</t>
  </si>
  <si>
    <t>0.951723262478688979-219</t>
  </si>
  <si>
    <t>0.931052638364433917-260</t>
  </si>
  <si>
    <t>0.687251289045441399-289</t>
  </si>
  <si>
    <t>0.311307641882508736-186</t>
  </si>
  <si>
    <t>0.123093936000404029-220</t>
  </si>
  <si>
    <t>0.101360041298561384-261</t>
  </si>
  <si>
    <t>0.329117670729441091-225</t>
  </si>
  <si>
    <t>0.107926222904243851-270</t>
  </si>
  <si>
    <t>0.303268325869746605-226</t>
  </si>
  <si>
    <t>0.158348603810106074-272</t>
  </si>
  <si>
    <t>0.492914257540035955-228</t>
  </si>
  <si>
    <t>0.982947828785481736-275</t>
  </si>
  <si>
    <t>0.765624300909254880-231</t>
  </si>
  <si>
    <t>0.137249791729419952-277</t>
  </si>
  <si>
    <t>0.113621145196344238-234</t>
  </si>
  <si>
    <t>0.418835645570062950-281</t>
  </si>
  <si>
    <t>0.165192210228733302-239</t>
  </si>
  <si>
    <t>0.317826361705322200-285</t>
  </si>
  <si>
    <t>0.146116212095135676-245</t>
  </si>
  <si>
    <t>0.613317443356829636-290</t>
  </si>
  <si>
    <t>0.206493201583024559-252</t>
  </si>
  <si>
    <t>0.530360615974540225-295</t>
  </si>
  <si>
    <t>0.511436535620886183-260</t>
  </si>
  <si>
    <t>0.210369000067927799-300</t>
  </si>
  <si>
    <t>0.259247185619761686-268</t>
  </si>
  <si>
    <t>0.429740603476597809-306</t>
  </si>
  <si>
    <t>0.215094076046597567-276</t>
  </si>
  <si>
    <t>0.847299060735336784-312</t>
  </si>
  <si>
    <t>0.278291208117949838-284</t>
  </si>
  <si>
    <t>0.615485057570888209-100</t>
  </si>
  <si>
    <t>0.195842187289365876-317</t>
  </si>
  <si>
    <t>0.529760610641966291-290</t>
  </si>
  <si>
    <t>0.526628975601155598-103</t>
  </si>
  <si>
    <t>0.938724727098368434-322</t>
  </si>
  <si>
    <t>0.291233180509386854-293</t>
  </si>
  <si>
    <t>0.648661185394500393-105</t>
  </si>
  <si>
    <t>0.739593675550894269-295</t>
  </si>
  <si>
    <t>0.112800342622089909-105</t>
  </si>
  <si>
    <t>0.234994824451416540-299</t>
  </si>
  <si>
    <t>0.199554302986134832-106</t>
  </si>
  <si>
    <t>0.608331031275907226-303</t>
  </si>
  <si>
    <t>0.143347309924099330-107</t>
  </si>
  <si>
    <t>0.303588252877387913-307</t>
  </si>
  <si>
    <t>0.870940915531341387-109</t>
  </si>
  <si>
    <t>0.356425274015747881-309</t>
  </si>
  <si>
    <t>0.436372652536936953-110</t>
  </si>
  <si>
    <t>0.145833660259620567-311</t>
  </si>
  <si>
    <t>0.180616523930589600-111</t>
  </si>
  <si>
    <t>0.722047863752302220-113</t>
  </si>
  <si>
    <t>0.101399019352017809-316</t>
  </si>
  <si>
    <t>0.321147087615065612-114</t>
  </si>
  <si>
    <t>0.161048035470341730-115</t>
  </si>
  <si>
    <t>0.439718424798709424-321</t>
  </si>
  <si>
    <t>0.931892388216677543-117</t>
  </si>
  <si>
    <t>0.119759294235356111-117</t>
  </si>
  <si>
    <t>0.267140620579207103-118</t>
  </si>
  <si>
    <t>0.541532170262524750-120</t>
  </si>
  <si>
    <t>0.719881049472340099-123</t>
  </si>
  <si>
    <t>0.817216463006269850-127</t>
  </si>
  <si>
    <t>0.111341039863188903-131</t>
  </si>
  <si>
    <t>0.605206520961719401-137</t>
  </si>
  <si>
    <t>0.998263745488844508-143</t>
  </si>
  <si>
    <t>KPP NO</t>
  </si>
  <si>
    <t>KPP NO2</t>
  </si>
  <si>
    <t>KPP ISOPRENE</t>
  </si>
  <si>
    <t>KPP HNO3</t>
  </si>
  <si>
    <t>Kppa NO</t>
  </si>
  <si>
    <t>Kppa NO2</t>
  </si>
  <si>
    <t>Kppa ISOPRENE</t>
  </si>
  <si>
    <t>Kppa HNO3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</si>
</sst>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Charts!$A$1</c:f>
              <c:strCache>
                <c:ptCount val="1"/>
                <c:pt idx="0">
                  <c:v>KPP NO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Charts!$A$2:$A$127</c:f>
              <c:numCache>
                <c:formatCode>0.00E+00</c:formatCode>
                <c:ptCount val="126"/>
                <c:pt idx="0">
                  <c:v>0.100000001490116</c:v>
                </c:pt>
                <c:pt idx="1">
                  <c:v>0.0660277060308689</c:v>
                </c:pt>
                <c:pt idx="2">
                  <c:v>0.0352560402722898</c:v>
                </c:pt>
                <c:pt idx="3">
                  <c:v>0.0187000572759366</c:v>
                </c:pt>
                <c:pt idx="4">
                  <c:v>0.00961309226765916</c:v>
                </c:pt>
                <c:pt idx="5">
                  <c:v>0.00439106844394366</c:v>
                </c:pt>
                <c:pt idx="6">
                  <c:v>0.00151723457816682</c:v>
                </c:pt>
                <c:pt idx="7">
                  <c:v>0.000130393601555625</c:v>
                </c:pt>
                <c:pt idx="8">
                  <c:v>4.29830956132862E-7</c:v>
                </c:pt>
                <c:pt idx="9">
                  <c:v>2.60749458453461E-7</c:v>
                </c:pt>
                <c:pt idx="10">
                  <c:v>1.67209053163118E-7</c:v>
                </c:pt>
                <c:pt idx="11">
                  <c:v>1.11427806381936E-7</c:v>
                </c:pt>
                <c:pt idx="12">
                  <c:v>8.01046368667836E-8</c:v>
                </c:pt>
                <c:pt idx="13">
                  <c:v>6.33528118125333E-8</c:v>
                </c:pt>
                <c:pt idx="14">
                  <c:v>5.4540960771127E-8</c:v>
                </c:pt>
                <c:pt idx="15">
                  <c:v>4.9737330730794E-8</c:v>
                </c:pt>
                <c:pt idx="16">
                  <c:v>4.68553963576869E-8</c:v>
                </c:pt>
                <c:pt idx="17">
                  <c:v>1.78423850045066E-5</c:v>
                </c:pt>
                <c:pt idx="18">
                  <c:v>0.000159925163276564</c:v>
                </c:pt>
                <c:pt idx="19">
                  <c:v>0.000279895097969577</c:v>
                </c:pt>
                <c:pt idx="20">
                  <c:v>0.000249488584485486</c:v>
                </c:pt>
                <c:pt idx="21">
                  <c:v>0.000186288387061831</c:v>
                </c:pt>
                <c:pt idx="22">
                  <c:v>0.000147300611786884</c:v>
                </c:pt>
                <c:pt idx="23">
                  <c:v>0.000124025297913323</c:v>
                </c:pt>
                <c:pt idx="24">
                  <c:v>0.000109119111776225</c:v>
                </c:pt>
                <c:pt idx="25">
                  <c:v>9.91285161763669E-5</c:v>
                </c:pt>
                <c:pt idx="26">
                  <c:v>9.16950427414664E-5</c:v>
                </c:pt>
                <c:pt idx="27">
                  <c:v>8.46870017607553E-5</c:v>
                </c:pt>
                <c:pt idx="28">
                  <c:v>7.56840575747874E-5</c:v>
                </c:pt>
                <c:pt idx="29">
                  <c:v>6.14651717383147E-5</c:v>
                </c:pt>
                <c:pt idx="30">
                  <c:v>3.78991728520767E-5</c:v>
                </c:pt>
                <c:pt idx="31">
                  <c:v>6.7191918903653E-6</c:v>
                </c:pt>
                <c:pt idx="32">
                  <c:v>1.92578321108934E-8</c:v>
                </c:pt>
                <c:pt idx="33">
                  <c:v>1.81347569977479E-8</c:v>
                </c:pt>
                <c:pt idx="34">
                  <c:v>1.72504872279495E-8</c:v>
                </c:pt>
                <c:pt idx="35">
                  <c:v>1.64254209739279E-8</c:v>
                </c:pt>
                <c:pt idx="36">
                  <c:v>1.56296834623116E-8</c:v>
                </c:pt>
                <c:pt idx="37">
                  <c:v>1.48582916381062E-8</c:v>
                </c:pt>
                <c:pt idx="38">
                  <c:v>1.41102834725017E-8</c:v>
                </c:pt>
                <c:pt idx="39">
                  <c:v>1.33853489794904E-8</c:v>
                </c:pt>
                <c:pt idx="40">
                  <c:v>1.26832929426831E-8</c:v>
                </c:pt>
                <c:pt idx="41">
                  <c:v>5.38993458730163E-6</c:v>
                </c:pt>
                <c:pt idx="42">
                  <c:v>3.49749271380243E-5</c:v>
                </c:pt>
                <c:pt idx="43">
                  <c:v>4.58159962662612E-5</c:v>
                </c:pt>
                <c:pt idx="44">
                  <c:v>5.21416228466704E-5</c:v>
                </c:pt>
                <c:pt idx="45">
                  <c:v>5.64081713210002E-5</c:v>
                </c:pt>
                <c:pt idx="46">
                  <c:v>5.9181095080252E-5</c:v>
                </c:pt>
                <c:pt idx="47">
                  <c:v>6.13983974863347E-5</c:v>
                </c:pt>
                <c:pt idx="48">
                  <c:v>6.36500467603595E-5</c:v>
                </c:pt>
                <c:pt idx="49">
                  <c:v>6.61046492199887E-5</c:v>
                </c:pt>
                <c:pt idx="50">
                  <c:v>6.83786420062519E-5</c:v>
                </c:pt>
                <c:pt idx="51">
                  <c:v>6.93294984721763E-5</c:v>
                </c:pt>
                <c:pt idx="52">
                  <c:v>6.6777060426357E-5</c:v>
                </c:pt>
                <c:pt idx="53">
                  <c:v>5.72623856108471E-5</c:v>
                </c:pt>
                <c:pt idx="54">
                  <c:v>3.64789454271189E-5</c:v>
                </c:pt>
                <c:pt idx="55">
                  <c:v>6.57608118606071E-6</c:v>
                </c:pt>
                <c:pt idx="56">
                  <c:v>2.17111005582008E-8</c:v>
                </c:pt>
                <c:pt idx="57">
                  <c:v>2.1860820452651E-8</c:v>
                </c:pt>
                <c:pt idx="58">
                  <c:v>2.12340076493081E-8</c:v>
                </c:pt>
                <c:pt idx="59">
                  <c:v>2.04027100811097E-8</c:v>
                </c:pt>
                <c:pt idx="60">
                  <c:v>1.95282069191297E-8</c:v>
                </c:pt>
                <c:pt idx="61">
                  <c:v>1.86574933410344E-8</c:v>
                </c:pt>
                <c:pt idx="62">
                  <c:v>1.78041285677292E-8</c:v>
                </c:pt>
                <c:pt idx="63">
                  <c:v>1.69720662092543E-8</c:v>
                </c:pt>
                <c:pt idx="64">
                  <c:v>1.61624628554494E-8</c:v>
                </c:pt>
                <c:pt idx="65">
                  <c:v>5.94632974033989E-6</c:v>
                </c:pt>
                <c:pt idx="66">
                  <c:v>3.73357044115124E-5</c:v>
                </c:pt>
                <c:pt idx="67">
                  <c:v>4.84932309275306E-5</c:v>
                </c:pt>
                <c:pt idx="68">
                  <c:v>5.70263409179448E-5</c:v>
                </c:pt>
                <c:pt idx="69">
                  <c:v>6.47467300145388E-5</c:v>
                </c:pt>
                <c:pt idx="70">
                  <c:v>7.13900674361354E-5</c:v>
                </c:pt>
                <c:pt idx="71">
                  <c:v>7.76242201205446E-5</c:v>
                </c:pt>
                <c:pt idx="72">
                  <c:v>8.40051702607907E-5</c:v>
                </c:pt>
                <c:pt idx="73">
                  <c:v>9.06882680986112E-5</c:v>
                </c:pt>
                <c:pt idx="74">
                  <c:v>9.69617433942226E-5</c:v>
                </c:pt>
                <c:pt idx="75">
                  <c:v>0.000100645373032204</c:v>
                </c:pt>
                <c:pt idx="76">
                  <c:v>9.75578501645951E-5</c:v>
                </c:pt>
                <c:pt idx="77">
                  <c:v>8.18403395939255E-5</c:v>
                </c:pt>
                <c:pt idx="78">
                  <c:v>4.89223353664634E-5</c:v>
                </c:pt>
                <c:pt idx="79">
                  <c:v>7.84786352303673E-6</c:v>
                </c:pt>
                <c:pt idx="80">
                  <c:v>3.12654587124334E-8</c:v>
                </c:pt>
                <c:pt idx="81">
                  <c:v>3.3926686092341E-8</c:v>
                </c:pt>
                <c:pt idx="82">
                  <c:v>3.44545492685397E-8</c:v>
                </c:pt>
                <c:pt idx="83">
                  <c:v>3.39426717052207E-8</c:v>
                </c:pt>
                <c:pt idx="84">
                  <c:v>3.29223068838218E-8</c:v>
                </c:pt>
                <c:pt idx="85">
                  <c:v>3.16635154643779E-8</c:v>
                </c:pt>
                <c:pt idx="86">
                  <c:v>3.03061452403661E-8</c:v>
                </c:pt>
                <c:pt idx="87">
                  <c:v>2.89227374732805E-8</c:v>
                </c:pt>
                <c:pt idx="88">
                  <c:v>2.75506855666206E-8</c:v>
                </c:pt>
                <c:pt idx="89">
                  <c:v>7.80135710968783E-6</c:v>
                </c:pt>
                <c:pt idx="90">
                  <c:v>5.3574106086959E-5</c:v>
                </c:pt>
                <c:pt idx="91">
                  <c:v>7.75712051469208E-5</c:v>
                </c:pt>
                <c:pt idx="92">
                  <c:v>9.20192393405964E-5</c:v>
                </c:pt>
                <c:pt idx="93">
                  <c:v>0.000108136262812178</c:v>
                </c:pt>
                <c:pt idx="94">
                  <c:v>0.000121784177074133</c:v>
                </c:pt>
                <c:pt idx="95">
                  <c:v>0.000132623517131993</c:v>
                </c:pt>
                <c:pt idx="96">
                  <c:v>0.000141539702632981</c:v>
                </c:pt>
                <c:pt idx="97">
                  <c:v>0.000148834353036441</c:v>
                </c:pt>
                <c:pt idx="98">
                  <c:v>0.000153213490586143</c:v>
                </c:pt>
                <c:pt idx="99">
                  <c:v>0.000151202374914596</c:v>
                </c:pt>
                <c:pt idx="100">
                  <c:v>0.000137375441326324</c:v>
                </c:pt>
                <c:pt idx="101">
                  <c:v>0.000106316435861386</c:v>
                </c:pt>
                <c:pt idx="102">
                  <c:v>5.76416272554736E-5</c:v>
                </c:pt>
                <c:pt idx="103">
                  <c:v>8.2701529799805E-6</c:v>
                </c:pt>
                <c:pt idx="104">
                  <c:v>3.35265976434086E-8</c:v>
                </c:pt>
                <c:pt idx="105">
                  <c:v>3.5965279622915E-8</c:v>
                </c:pt>
                <c:pt idx="106">
                  <c:v>3.65437390271319E-8</c:v>
                </c:pt>
                <c:pt idx="107">
                  <c:v>3.60064392632563E-8</c:v>
                </c:pt>
                <c:pt idx="108">
                  <c:v>3.48073601187557E-8</c:v>
                </c:pt>
                <c:pt idx="109">
                  <c:v>3.32340642009937E-8</c:v>
                </c:pt>
                <c:pt idx="110">
                  <c:v>3.14693533727697E-8</c:v>
                </c:pt>
                <c:pt idx="111">
                  <c:v>2.96286386160302E-8</c:v>
                </c:pt>
                <c:pt idx="112">
                  <c:v>2.77835868177933E-8</c:v>
                </c:pt>
                <c:pt idx="113">
                  <c:v>7.27892954740302E-6</c:v>
                </c:pt>
                <c:pt idx="114">
                  <c:v>5.08765696117721E-5</c:v>
                </c:pt>
                <c:pt idx="115">
                  <c:v>8.64302197296771E-5</c:v>
                </c:pt>
                <c:pt idx="116">
                  <c:v>0.000117805951760304</c:v>
                </c:pt>
                <c:pt idx="117">
                  <c:v>0.000143957513973356</c:v>
                </c:pt>
                <c:pt idx="118">
                  <c:v>0.000159755838153766</c:v>
                </c:pt>
                <c:pt idx="119">
                  <c:v>0.000167625581595165</c:v>
                </c:pt>
                <c:pt idx="120">
                  <c:v>0.000171435503329715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6920768"/>
        <c:axId val="-433208480"/>
      </c:lineChart>
      <c:catAx>
        <c:axId val="-469207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33208480"/>
        <c:crosses val="autoZero"/>
        <c:auto val="1"/>
        <c:lblAlgn val="ctr"/>
        <c:lblOffset val="100"/>
        <c:noMultiLvlLbl val="0"/>
      </c:catAx>
      <c:valAx>
        <c:axId val="-43320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6920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Charts!$F$1</c:f>
              <c:strCache>
                <c:ptCount val="1"/>
                <c:pt idx="0">
                  <c:v>Kppa NO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Charts!$F$2:$F$127</c:f>
              <c:numCache>
                <c:formatCode>0.00E+00</c:formatCode>
                <c:ptCount val="126"/>
                <c:pt idx="0">
                  <c:v>0.1</c:v>
                </c:pt>
                <c:pt idx="1">
                  <c:v>0.0660277776574357</c:v>
                </c:pt>
                <c:pt idx="2">
                  <c:v>0.0352567737319125</c:v>
                </c:pt>
                <c:pt idx="3">
                  <c:v>0.0187006276173147</c:v>
                </c:pt>
                <c:pt idx="4">
                  <c:v>0.00961452992519919</c:v>
                </c:pt>
                <c:pt idx="5">
                  <c:v>0.00439281101818071</c:v>
                </c:pt>
                <c:pt idx="6">
                  <c:v>0.00151892220768895</c:v>
                </c:pt>
                <c:pt idx="7">
                  <c:v>0.000130683812081422</c:v>
                </c:pt>
                <c:pt idx="8">
                  <c:v>4.30272960141841E-7</c:v>
                </c:pt>
                <c:pt idx="9">
                  <c:v>2.60922750371171E-7</c:v>
                </c:pt>
                <c:pt idx="10">
                  <c:v>1.6736836869527E-7</c:v>
                </c:pt>
                <c:pt idx="11">
                  <c:v>1.11565501528135E-7</c:v>
                </c:pt>
                <c:pt idx="12">
                  <c:v>8.0212438394135E-8</c:v>
                </c:pt>
                <c:pt idx="13">
                  <c:v>6.34357791504538E-8</c:v>
                </c:pt>
                <c:pt idx="14">
                  <c:v>5.4607317968475E-8</c:v>
                </c:pt>
                <c:pt idx="15">
                  <c:v>4.97913704228865E-8</c:v>
                </c:pt>
                <c:pt idx="16">
                  <c:v>4.69037045556055E-8</c:v>
                </c:pt>
                <c:pt idx="17">
                  <c:v>1.7851292846783E-5</c:v>
                </c:pt>
                <c:pt idx="18">
                  <c:v>0.000161053201946328</c:v>
                </c:pt>
                <c:pt idx="19">
                  <c:v>0.000285332588521439</c:v>
                </c:pt>
                <c:pt idx="20">
                  <c:v>0.000256187467972758</c:v>
                </c:pt>
                <c:pt idx="21">
                  <c:v>0.000190041913797835</c:v>
                </c:pt>
                <c:pt idx="22">
                  <c:v>0.000149010779832166</c:v>
                </c:pt>
                <c:pt idx="23">
                  <c:v>0.000124928669753654</c:v>
                </c:pt>
                <c:pt idx="24">
                  <c:v>0.000109657222924164</c:v>
                </c:pt>
                <c:pt idx="25">
                  <c:v>9.94658527014137E-5</c:v>
                </c:pt>
                <c:pt idx="26">
                  <c:v>9.1905340480258E-5</c:v>
                </c:pt>
                <c:pt idx="27">
                  <c:v>8.48102163306799E-5</c:v>
                </c:pt>
                <c:pt idx="28">
                  <c:v>7.57431033761293E-5</c:v>
                </c:pt>
                <c:pt idx="29">
                  <c:v>6.14690282796176E-5</c:v>
                </c:pt>
                <c:pt idx="30">
                  <c:v>3.78607953510701E-5</c:v>
                </c:pt>
                <c:pt idx="31">
                  <c:v>6.70520359658931E-6</c:v>
                </c:pt>
                <c:pt idx="32">
                  <c:v>1.93214464176597E-8</c:v>
                </c:pt>
                <c:pt idx="33">
                  <c:v>1.82073769142311E-8</c:v>
                </c:pt>
                <c:pt idx="34">
                  <c:v>1.73202574155363E-8</c:v>
                </c:pt>
                <c:pt idx="35">
                  <c:v>1.64904556624126E-8</c:v>
                </c:pt>
                <c:pt idx="36">
                  <c:v>1.56898144888122E-8</c:v>
                </c:pt>
                <c:pt idx="37">
                  <c:v>1.49136268911305E-8</c:v>
                </c:pt>
                <c:pt idx="38">
                  <c:v>1.41609953324883E-8</c:v>
                </c:pt>
                <c:pt idx="39">
                  <c:v>1.34316167688857E-8</c:v>
                </c:pt>
                <c:pt idx="40">
                  <c:v>1.27252647696735E-8</c:v>
                </c:pt>
                <c:pt idx="41">
                  <c:v>5.38032519768912E-6</c:v>
                </c:pt>
                <c:pt idx="42">
                  <c:v>3.49753826690745E-5</c:v>
                </c:pt>
                <c:pt idx="43">
                  <c:v>4.58058248401433E-5</c:v>
                </c:pt>
                <c:pt idx="44">
                  <c:v>5.20461905916548E-5</c:v>
                </c:pt>
                <c:pt idx="45">
                  <c:v>5.62884345703791E-5</c:v>
                </c:pt>
                <c:pt idx="46">
                  <c:v>5.90654445594358E-5</c:v>
                </c:pt>
                <c:pt idx="47">
                  <c:v>6.13064739389123E-5</c:v>
                </c:pt>
                <c:pt idx="48">
                  <c:v>6.35963929269027E-5</c:v>
                </c:pt>
                <c:pt idx="49">
                  <c:v>6.61015596323467E-5</c:v>
                </c:pt>
                <c:pt idx="50">
                  <c:v>6.84369190599133E-5</c:v>
                </c:pt>
                <c:pt idx="51">
                  <c:v>6.94527625122374E-5</c:v>
                </c:pt>
                <c:pt idx="52">
                  <c:v>6.69471921456794E-5</c:v>
                </c:pt>
                <c:pt idx="53">
                  <c:v>5.74198547590031E-5</c:v>
                </c:pt>
                <c:pt idx="54">
                  <c:v>3.65412354896933E-5</c:v>
                </c:pt>
                <c:pt idx="55">
                  <c:v>6.57257375312701E-6</c:v>
                </c:pt>
                <c:pt idx="56">
                  <c:v>2.18282509928833E-8</c:v>
                </c:pt>
                <c:pt idx="57">
                  <c:v>2.20152940579611E-8</c:v>
                </c:pt>
                <c:pt idx="58">
                  <c:v>2.13970334931615E-8</c:v>
                </c:pt>
                <c:pt idx="59">
                  <c:v>2.05632845958156E-8</c:v>
                </c:pt>
                <c:pt idx="60">
                  <c:v>1.96819261317783E-8</c:v>
                </c:pt>
                <c:pt idx="61">
                  <c:v>1.88028569847785E-8</c:v>
                </c:pt>
                <c:pt idx="62">
                  <c:v>1.79410106488192E-8</c:v>
                </c:pt>
                <c:pt idx="63">
                  <c:v>1.71005654562992E-8</c:v>
                </c:pt>
                <c:pt idx="64">
                  <c:v>1.62826998254847E-8</c:v>
                </c:pt>
                <c:pt idx="65">
                  <c:v>5.95017064412542E-6</c:v>
                </c:pt>
                <c:pt idx="66">
                  <c:v>3.75089805347392E-5</c:v>
                </c:pt>
                <c:pt idx="67">
                  <c:v>4.87571829544982E-5</c:v>
                </c:pt>
                <c:pt idx="68">
                  <c:v>5.72403385655027E-5</c:v>
                </c:pt>
                <c:pt idx="69">
                  <c:v>6.50394297997116E-5</c:v>
                </c:pt>
                <c:pt idx="70">
                  <c:v>7.18113958901725E-5</c:v>
                </c:pt>
                <c:pt idx="71">
                  <c:v>7.82052990608958E-5</c:v>
                </c:pt>
                <c:pt idx="72">
                  <c:v>8.47721603547344E-5</c:v>
                </c:pt>
                <c:pt idx="73">
                  <c:v>9.16626206242995E-5</c:v>
                </c:pt>
                <c:pt idx="74">
                  <c:v>9.81432643113036E-5</c:v>
                </c:pt>
                <c:pt idx="75">
                  <c:v>0.000101977603341374</c:v>
                </c:pt>
                <c:pt idx="76">
                  <c:v>9.88721500604103E-5</c:v>
                </c:pt>
                <c:pt idx="77">
                  <c:v>8.28400651792357E-5</c:v>
                </c:pt>
                <c:pt idx="78">
                  <c:v>4.93435236176916E-5</c:v>
                </c:pt>
                <c:pt idx="79">
                  <c:v>7.86878032073918E-6</c:v>
                </c:pt>
                <c:pt idx="80">
                  <c:v>3.14122735095933E-8</c:v>
                </c:pt>
                <c:pt idx="81">
                  <c:v>3.40685886116339E-8</c:v>
                </c:pt>
                <c:pt idx="82">
                  <c:v>3.45977785860309E-8</c:v>
                </c:pt>
                <c:pt idx="83">
                  <c:v>3.40831228290913E-8</c:v>
                </c:pt>
                <c:pt idx="84">
                  <c:v>3.30549904183919E-8</c:v>
                </c:pt>
                <c:pt idx="85">
                  <c:v>3.17842781537081E-8</c:v>
                </c:pt>
                <c:pt idx="86">
                  <c:v>3.04115470843583E-8</c:v>
                </c:pt>
                <c:pt idx="87">
                  <c:v>2.90117460918431E-8</c:v>
                </c:pt>
                <c:pt idx="88">
                  <c:v>2.76226581167526E-8</c:v>
                </c:pt>
                <c:pt idx="89">
                  <c:v>7.7888990777544E-6</c:v>
                </c:pt>
                <c:pt idx="90">
                  <c:v>5.38647680596569E-5</c:v>
                </c:pt>
                <c:pt idx="91">
                  <c:v>7.86073170516382E-5</c:v>
                </c:pt>
                <c:pt idx="92">
                  <c:v>9.30317745850231E-5</c:v>
                </c:pt>
                <c:pt idx="93">
                  <c:v>0.000109312520886568</c:v>
                </c:pt>
                <c:pt idx="94">
                  <c:v>0.000123257361540966</c:v>
                </c:pt>
                <c:pt idx="95">
                  <c:v>0.000134361720019603</c:v>
                </c:pt>
                <c:pt idx="96">
                  <c:v>0.000143489662338468</c:v>
                </c:pt>
                <c:pt idx="97">
                  <c:v>0.00015094410619582</c:v>
                </c:pt>
                <c:pt idx="98">
                  <c:v>0.000155407385292503</c:v>
                </c:pt>
                <c:pt idx="99">
                  <c:v>0.000153343042464728</c:v>
                </c:pt>
                <c:pt idx="100">
                  <c:v>0.000139235764051535</c:v>
                </c:pt>
                <c:pt idx="101">
                  <c:v>0.000107604292353308</c:v>
                </c:pt>
                <c:pt idx="102">
                  <c:v>5.81628758757279E-5</c:v>
                </c:pt>
                <c:pt idx="103">
                  <c:v>8.30129813840542E-6</c:v>
                </c:pt>
                <c:pt idx="104">
                  <c:v>3.35289626941309E-8</c:v>
                </c:pt>
                <c:pt idx="105">
                  <c:v>3.5876458211635E-8</c:v>
                </c:pt>
                <c:pt idx="106">
                  <c:v>3.640521108404E-8</c:v>
                </c:pt>
                <c:pt idx="107">
                  <c:v>3.58406654088906E-8</c:v>
                </c:pt>
                <c:pt idx="108">
                  <c:v>3.46260709047803E-8</c:v>
                </c:pt>
                <c:pt idx="109">
                  <c:v>3.30429365494182E-8</c:v>
                </c:pt>
                <c:pt idx="110">
                  <c:v>3.12708952588616E-8</c:v>
                </c:pt>
                <c:pt idx="111">
                  <c:v>2.94237922140648E-8</c:v>
                </c:pt>
                <c:pt idx="112">
                  <c:v>2.75725674413062E-8</c:v>
                </c:pt>
                <c:pt idx="113">
                  <c:v>7.23902358735373E-6</c:v>
                </c:pt>
                <c:pt idx="114">
                  <c:v>5.09815059914596E-5</c:v>
                </c:pt>
                <c:pt idx="115">
                  <c:v>8.70754225350638E-5</c:v>
                </c:pt>
                <c:pt idx="116">
                  <c:v>0.000118492686923085</c:v>
                </c:pt>
                <c:pt idx="117">
                  <c:v>0.000144961368425656</c:v>
                </c:pt>
                <c:pt idx="118">
                  <c:v>0.000161232795153623</c:v>
                </c:pt>
                <c:pt idx="119">
                  <c:v>0.000169499593320538</c:v>
                </c:pt>
                <c:pt idx="120">
                  <c:v>0.000173600504969144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34107856"/>
        <c:axId val="-433565888"/>
      </c:lineChart>
      <c:catAx>
        <c:axId val="-4341078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33565888"/>
        <c:crosses val="autoZero"/>
        <c:auto val="1"/>
        <c:lblAlgn val="ctr"/>
        <c:lblOffset val="100"/>
        <c:noMultiLvlLbl val="0"/>
      </c:catAx>
      <c:valAx>
        <c:axId val="-43356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34107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Charts!$B$1</c:f>
              <c:strCache>
                <c:ptCount val="1"/>
                <c:pt idx="0">
                  <c:v>KPP NO2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Charts!$B$2:$B$127</c:f>
              <c:numCache>
                <c:formatCode>0.00E+00</c:formatCode>
                <c:ptCount val="126"/>
                <c:pt idx="0">
                  <c:v>0.050000000745058</c:v>
                </c:pt>
                <c:pt idx="1">
                  <c:v>0.0754279887239817</c:v>
                </c:pt>
                <c:pt idx="2">
                  <c:v>0.0927642609006013</c:v>
                </c:pt>
                <c:pt idx="3">
                  <c:v>0.0921152985725883</c:v>
                </c:pt>
                <c:pt idx="4">
                  <c:v>0.0815737396616246</c:v>
                </c:pt>
                <c:pt idx="5">
                  <c:v>0.067879492973313</c:v>
                </c:pt>
                <c:pt idx="6">
                  <c:v>0.0571510067581635</c:v>
                </c:pt>
                <c:pt idx="7">
                  <c:v>0.0488592385843256</c:v>
                </c:pt>
                <c:pt idx="8">
                  <c:v>0.0201427966903678</c:v>
                </c:pt>
                <c:pt idx="9">
                  <c:v>0.0129744991663147</c:v>
                </c:pt>
                <c:pt idx="10">
                  <c:v>0.00938193176998645</c:v>
                </c:pt>
                <c:pt idx="11">
                  <c:v>0.0071485078521908</c:v>
                </c:pt>
                <c:pt idx="12">
                  <c:v>0.00581830584387102</c:v>
                </c:pt>
                <c:pt idx="13">
                  <c:v>0.00505971024218573</c:v>
                </c:pt>
                <c:pt idx="14">
                  <c:v>0.00463166235400064</c:v>
                </c:pt>
                <c:pt idx="15">
                  <c:v>0.00437827093517483</c:v>
                </c:pt>
                <c:pt idx="16">
                  <c:v>0.00421133705964535</c:v>
                </c:pt>
                <c:pt idx="17">
                  <c:v>0.00465602395339136</c:v>
                </c:pt>
                <c:pt idx="18">
                  <c:v>0.00565542680437389</c:v>
                </c:pt>
                <c:pt idx="19">
                  <c:v>0.00546255525215984</c:v>
                </c:pt>
                <c:pt idx="20">
                  <c:v>0.00407852137987531</c:v>
                </c:pt>
                <c:pt idx="21">
                  <c:v>0.00296582531237313</c:v>
                </c:pt>
                <c:pt idx="22">
                  <c:v>0.00240266656424146</c:v>
                </c:pt>
                <c:pt idx="23">
                  <c:v>0.00210235899437556</c:v>
                </c:pt>
                <c:pt idx="24">
                  <c:v>0.0019161860570144</c:v>
                </c:pt>
                <c:pt idx="25">
                  <c:v>0.00179063024377593</c:v>
                </c:pt>
                <c:pt idx="26">
                  <c:v>0.00170977175334123</c:v>
                </c:pt>
                <c:pt idx="27">
                  <c:v>0.0016791152408643</c:v>
                </c:pt>
                <c:pt idx="28">
                  <c:v>0.00172175183275101</c:v>
                </c:pt>
                <c:pt idx="29">
                  <c:v>0.00188499080143433</c:v>
                </c:pt>
                <c:pt idx="30">
                  <c:v>0.00225447880522394</c:v>
                </c:pt>
                <c:pt idx="31">
                  <c:v>0.00279098555752195</c:v>
                </c:pt>
                <c:pt idx="32">
                  <c:v>0.00255091380252018</c:v>
                </c:pt>
                <c:pt idx="33">
                  <c:v>0.00245066255625317</c:v>
                </c:pt>
                <c:pt idx="34">
                  <c:v>0.00236443089513878</c:v>
                </c:pt>
                <c:pt idx="35">
                  <c:v>0.00228209825491743</c:v>
                </c:pt>
                <c:pt idx="36">
                  <c:v>0.00220192250627627</c:v>
                </c:pt>
                <c:pt idx="37">
                  <c:v>0.00212357613811109</c:v>
                </c:pt>
                <c:pt idx="38">
                  <c:v>0.00204696784859578</c:v>
                </c:pt>
                <c:pt idx="39">
                  <c:v>0.00197204651556211</c:v>
                </c:pt>
                <c:pt idx="40">
                  <c:v>0.00189876876633303</c:v>
                </c:pt>
                <c:pt idx="41">
                  <c:v>0.00204253523770478</c:v>
                </c:pt>
                <c:pt idx="42">
                  <c:v>0.00187208314285475</c:v>
                </c:pt>
                <c:pt idx="43">
                  <c:v>0.00128932329885778</c:v>
                </c:pt>
                <c:pt idx="44">
                  <c:v>0.00110500560380832</c:v>
                </c:pt>
                <c:pt idx="45">
                  <c:v>0.00105647276149747</c:v>
                </c:pt>
                <c:pt idx="46">
                  <c:v>0.00105968964258457</c:v>
                </c:pt>
                <c:pt idx="47">
                  <c:v>0.00108711828200276</c:v>
                </c:pt>
                <c:pt idx="48">
                  <c:v>0.0011248871732196</c:v>
                </c:pt>
                <c:pt idx="49">
                  <c:v>0.00116790456013786</c:v>
                </c:pt>
                <c:pt idx="50">
                  <c:v>0.00121965074603821</c:v>
                </c:pt>
                <c:pt idx="51">
                  <c:v>0.00129282147128038</c:v>
                </c:pt>
                <c:pt idx="52">
                  <c:v>0.0014116851520847</c:v>
                </c:pt>
                <c:pt idx="53">
                  <c:v>0.0016205626599376</c:v>
                </c:pt>
                <c:pt idx="54">
                  <c:v>0.00199802710566494</c:v>
                </c:pt>
                <c:pt idx="55">
                  <c:v>0.00252269239973986</c:v>
                </c:pt>
                <c:pt idx="56">
                  <c:v>0.00244614207104622</c:v>
                </c:pt>
                <c:pt idx="57">
                  <c:v>0.00241970364558888</c:v>
                </c:pt>
                <c:pt idx="58">
                  <c:v>0.00235564156613952</c:v>
                </c:pt>
                <c:pt idx="59">
                  <c:v>0.00228207257461446</c:v>
                </c:pt>
                <c:pt idx="60">
                  <c:v>0.00220684885171441</c:v>
                </c:pt>
                <c:pt idx="61">
                  <c:v>0.00213225566202987</c:v>
                </c:pt>
                <c:pt idx="62">
                  <c:v>0.00205893087811304</c:v>
                </c:pt>
                <c:pt idx="63">
                  <c:v>0.00198704196579379</c:v>
                </c:pt>
                <c:pt idx="64">
                  <c:v>0.00191662125724623</c:v>
                </c:pt>
                <c:pt idx="65">
                  <c:v>0.00209864451312635</c:v>
                </c:pt>
                <c:pt idx="66">
                  <c:v>0.0018331040364869</c:v>
                </c:pt>
                <c:pt idx="67">
                  <c:v>0.00124674577707163</c:v>
                </c:pt>
                <c:pt idx="68">
                  <c:v>0.00109818486552239</c:v>
                </c:pt>
                <c:pt idx="69">
                  <c:v>0.00109620280386697</c:v>
                </c:pt>
                <c:pt idx="70">
                  <c:v>0.00115129223273778</c:v>
                </c:pt>
                <c:pt idx="71">
                  <c:v>0.00123540926980048</c:v>
                </c:pt>
                <c:pt idx="72">
                  <c:v>0.00133385083019811</c:v>
                </c:pt>
                <c:pt idx="73">
                  <c:v>0.00144069221344877</c:v>
                </c:pt>
                <c:pt idx="74">
                  <c:v>0.00155843676949685</c:v>
                </c:pt>
                <c:pt idx="75">
                  <c:v>0.00169767184394813</c:v>
                </c:pt>
                <c:pt idx="76">
                  <c:v>0.00187707188153034</c:v>
                </c:pt>
                <c:pt idx="77">
                  <c:v>0.00212734125915189</c:v>
                </c:pt>
                <c:pt idx="78">
                  <c:v>0.00249330237397854</c:v>
                </c:pt>
                <c:pt idx="79">
                  <c:v>0.00288343150370667</c:v>
                </c:pt>
                <c:pt idx="80">
                  <c:v>0.00271575415105785</c:v>
                </c:pt>
                <c:pt idx="81">
                  <c:v>0.00279172970848041</c:v>
                </c:pt>
                <c:pt idx="82">
                  <c:v>0.00277767227485033</c:v>
                </c:pt>
                <c:pt idx="83">
                  <c:v>0.00272082545984394</c:v>
                </c:pt>
                <c:pt idx="84">
                  <c:v>0.00264354854840105</c:v>
                </c:pt>
                <c:pt idx="85">
                  <c:v>0.00255699485291059</c:v>
                </c:pt>
                <c:pt idx="86">
                  <c:v>0.00246690934799003</c:v>
                </c:pt>
                <c:pt idx="87">
                  <c:v>0.0023762574424915</c:v>
                </c:pt>
                <c:pt idx="88">
                  <c:v>0.00228656467078002</c:v>
                </c:pt>
                <c:pt idx="89">
                  <c:v>0.00265076652754577</c:v>
                </c:pt>
                <c:pt idx="90">
                  <c:v>0.00242113307159164</c:v>
                </c:pt>
                <c:pt idx="91">
                  <c:v>0.00180125730085871</c:v>
                </c:pt>
                <c:pt idx="92">
                  <c:v>0.00159405139143182</c:v>
                </c:pt>
                <c:pt idx="93">
                  <c:v>0.00164737700922424</c:v>
                </c:pt>
                <c:pt idx="94">
                  <c:v>0.00177547862214265</c:v>
                </c:pt>
                <c:pt idx="95">
                  <c:v>0.00192227148268241</c:v>
                </c:pt>
                <c:pt idx="96">
                  <c:v>0.00206338957838359</c:v>
                </c:pt>
                <c:pt idx="97">
                  <c:v>0.00218759362783666</c:v>
                </c:pt>
                <c:pt idx="98">
                  <c:v>0.00229416172094656</c:v>
                </c:pt>
                <c:pt idx="99">
                  <c:v>0.00239095296743343</c:v>
                </c:pt>
                <c:pt idx="100">
                  <c:v>0.00249320133981597</c:v>
                </c:pt>
                <c:pt idx="101">
                  <c:v>0.00262517216897496</c:v>
                </c:pt>
                <c:pt idx="102">
                  <c:v>0.00281559886381143</c:v>
                </c:pt>
                <c:pt idx="103">
                  <c:v>0.00295506057127072</c:v>
                </c:pt>
                <c:pt idx="104">
                  <c:v>0.00249471224257793</c:v>
                </c:pt>
                <c:pt idx="105">
                  <c:v>0.0025456705317439</c:v>
                </c:pt>
                <c:pt idx="106">
                  <c:v>0.00252507389842901</c:v>
                </c:pt>
                <c:pt idx="107">
                  <c:v>0.00246178367925326</c:v>
                </c:pt>
                <c:pt idx="108">
                  <c:v>0.00237401414521125</c:v>
                </c:pt>
                <c:pt idx="109">
                  <c:v>0.00227299897342088</c:v>
                </c:pt>
                <c:pt idx="110">
                  <c:v>0.00216575376114102</c:v>
                </c:pt>
                <c:pt idx="111">
                  <c:v>0.00205667160804156</c:v>
                </c:pt>
                <c:pt idx="112">
                  <c:v>0.00194845510765225</c:v>
                </c:pt>
                <c:pt idx="113">
                  <c:v>0.00241286641343351</c:v>
                </c:pt>
                <c:pt idx="114">
                  <c:v>0.00223006712936741</c:v>
                </c:pt>
                <c:pt idx="115">
                  <c:v>0.00190967356357158</c:v>
                </c:pt>
                <c:pt idx="116">
                  <c:v>0.00190935236287102</c:v>
                </c:pt>
                <c:pt idx="117">
                  <c:v>0.00203804524548207</c:v>
                </c:pt>
                <c:pt idx="118">
                  <c:v>0.00216011449658405</c:v>
                </c:pt>
                <c:pt idx="119">
                  <c:v>0.00225114293779055</c:v>
                </c:pt>
                <c:pt idx="120">
                  <c:v>0.00231165332304387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78644416"/>
        <c:axId val="-23782336"/>
      </c:lineChart>
      <c:catAx>
        <c:axId val="-4786444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3782336"/>
        <c:crosses val="autoZero"/>
        <c:auto val="1"/>
        <c:lblAlgn val="ctr"/>
        <c:lblOffset val="100"/>
        <c:noMultiLvlLbl val="0"/>
      </c:catAx>
      <c:valAx>
        <c:axId val="-2378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78644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Charts!$G$1</c:f>
              <c:strCache>
                <c:ptCount val="1"/>
                <c:pt idx="0">
                  <c:v>Kppa NO2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Charts!$G$2:$G$127</c:f>
              <c:numCache>
                <c:formatCode>0.00E+00</c:formatCode>
                <c:ptCount val="126"/>
                <c:pt idx="0">
                  <c:v>0.05</c:v>
                </c:pt>
                <c:pt idx="1">
                  <c:v>0.0754279833260787</c:v>
                </c:pt>
                <c:pt idx="2">
                  <c:v>0.0927638752912364</c:v>
                </c:pt>
                <c:pt idx="3">
                  <c:v>0.0921160760291168</c:v>
                </c:pt>
                <c:pt idx="4">
                  <c:v>0.081576913632495</c:v>
                </c:pt>
                <c:pt idx="5">
                  <c:v>0.0678916810575024</c:v>
                </c:pt>
                <c:pt idx="6">
                  <c:v>0.0571831256566115</c:v>
                </c:pt>
                <c:pt idx="7">
                  <c:v>0.0489164219234341</c:v>
                </c:pt>
                <c:pt idx="8">
                  <c:v>0.0201539257986251</c:v>
                </c:pt>
                <c:pt idx="9">
                  <c:v>0.0129698342562435</c:v>
                </c:pt>
                <c:pt idx="10">
                  <c:v>0.00937668099563299</c:v>
                </c:pt>
                <c:pt idx="11">
                  <c:v>0.00714488732014578</c:v>
                </c:pt>
                <c:pt idx="12">
                  <c:v>0.00581585233800584</c:v>
                </c:pt>
                <c:pt idx="13">
                  <c:v>0.00505780072181708</c:v>
                </c:pt>
                <c:pt idx="14">
                  <c:v>0.00462989978435461</c:v>
                </c:pt>
                <c:pt idx="15">
                  <c:v>0.00437644263456153</c:v>
                </c:pt>
                <c:pt idx="16">
                  <c:v>0.00420946113184197</c:v>
                </c:pt>
                <c:pt idx="17">
                  <c:v>0.00465521009482828</c:v>
                </c:pt>
                <c:pt idx="18">
                  <c:v>0.00567098308054506</c:v>
                </c:pt>
                <c:pt idx="19">
                  <c:v>0.00553027451103222</c:v>
                </c:pt>
                <c:pt idx="20">
                  <c:v>0.00415861047513771</c:v>
                </c:pt>
                <c:pt idx="21">
                  <c:v>0.00301050483048405</c:v>
                </c:pt>
                <c:pt idx="22">
                  <c:v>0.00242304551522781</c:v>
                </c:pt>
                <c:pt idx="23">
                  <c:v>0.00211345996342063</c:v>
                </c:pt>
                <c:pt idx="24">
                  <c:v>0.00192308684134876</c:v>
                </c:pt>
                <c:pt idx="25">
                  <c:v>0.00179511297749327</c:v>
                </c:pt>
                <c:pt idx="26">
                  <c:v>0.00171264719830261</c:v>
                </c:pt>
                <c:pt idx="27">
                  <c:v>0.00168087520135747</c:v>
                </c:pt>
                <c:pt idx="28">
                  <c:v>0.00172270407035081</c:v>
                </c:pt>
                <c:pt idx="29">
                  <c:v>0.001885137862759</c:v>
                </c:pt>
                <c:pt idx="30">
                  <c:v>0.00225305856849993</c:v>
                </c:pt>
                <c:pt idx="31">
                  <c:v>0.00278697121032352</c:v>
                </c:pt>
                <c:pt idx="32">
                  <c:v>0.00254838161720944</c:v>
                </c:pt>
                <c:pt idx="33">
                  <c:v>0.00244878443121405</c:v>
                </c:pt>
                <c:pt idx="34">
                  <c:v>0.00236249121519431</c:v>
                </c:pt>
                <c:pt idx="35">
                  <c:v>0.00227999085430702</c:v>
                </c:pt>
                <c:pt idx="36">
                  <c:v>0.00219963602620974</c:v>
                </c:pt>
                <c:pt idx="37">
                  <c:v>0.00212111568514446</c:v>
                </c:pt>
                <c:pt idx="38">
                  <c:v>0.00204434104950107</c:v>
                </c:pt>
                <c:pt idx="39">
                  <c:v>0.00196926307845299</c:v>
                </c:pt>
                <c:pt idx="40">
                  <c:v>0.00189584182797332</c:v>
                </c:pt>
                <c:pt idx="41">
                  <c:v>0.00204021745125405</c:v>
                </c:pt>
                <c:pt idx="42">
                  <c:v>0.00187254249935319</c:v>
                </c:pt>
                <c:pt idx="43">
                  <c:v>0.00128914070400828</c:v>
                </c:pt>
                <c:pt idx="44">
                  <c:v>0.00110326906325198</c:v>
                </c:pt>
                <c:pt idx="45">
                  <c:v>0.00105454573355375</c:v>
                </c:pt>
                <c:pt idx="46">
                  <c:v>0.00105787199369889</c:v>
                </c:pt>
                <c:pt idx="47">
                  <c:v>0.00108561188922972</c:v>
                </c:pt>
                <c:pt idx="48">
                  <c:v>0.00112387006210577</c:v>
                </c:pt>
                <c:pt idx="49">
                  <c:v>0.00116754227643931</c:v>
                </c:pt>
                <c:pt idx="50">
                  <c:v>0.00122010787933566</c:v>
                </c:pt>
                <c:pt idx="51">
                  <c:v>0.00129425933667687</c:v>
                </c:pt>
                <c:pt idx="52">
                  <c:v>0.00141422317993572</c:v>
                </c:pt>
                <c:pt idx="53">
                  <c:v>0.00162407258707259</c:v>
                </c:pt>
                <c:pt idx="54">
                  <c:v>0.00200142387339815</c:v>
                </c:pt>
                <c:pt idx="55">
                  <c:v>0.00252319473607868</c:v>
                </c:pt>
                <c:pt idx="56">
                  <c:v>0.00244675431111944</c:v>
                </c:pt>
                <c:pt idx="57">
                  <c:v>0.00242200397361806</c:v>
                </c:pt>
                <c:pt idx="58">
                  <c:v>0.00235838212041562</c:v>
                </c:pt>
                <c:pt idx="59">
                  <c:v>0.00228474938639912</c:v>
                </c:pt>
                <c:pt idx="60">
                  <c:v>0.00220927282888229</c:v>
                </c:pt>
                <c:pt idx="61">
                  <c:v>0.00213435271559297</c:v>
                </c:pt>
                <c:pt idx="62">
                  <c:v>0.0020607140406657</c:v>
                </c:pt>
                <c:pt idx="63">
                  <c:v>0.00198849817000855</c:v>
                </c:pt>
                <c:pt idx="64">
                  <c:v>0.00191775784098775</c:v>
                </c:pt>
                <c:pt idx="65">
                  <c:v>0.00210168597078303</c:v>
                </c:pt>
                <c:pt idx="66">
                  <c:v>0.00184044538428262</c:v>
                </c:pt>
                <c:pt idx="67">
                  <c:v>0.00125201331921526</c:v>
                </c:pt>
                <c:pt idx="68">
                  <c:v>0.0011009294288713</c:v>
                </c:pt>
                <c:pt idx="69">
                  <c:v>0.00109954757334987</c:v>
                </c:pt>
                <c:pt idx="70">
                  <c:v>0.00115604821376295</c:v>
                </c:pt>
                <c:pt idx="71">
                  <c:v>0.00124206370807976</c:v>
                </c:pt>
                <c:pt idx="72">
                  <c:v>0.00134276211747162</c:v>
                </c:pt>
                <c:pt idx="73">
                  <c:v>0.00145212402050845</c:v>
                </c:pt>
                <c:pt idx="74">
                  <c:v>0.00157253503046634</c:v>
                </c:pt>
                <c:pt idx="75">
                  <c:v>0.00171444755093554</c:v>
                </c:pt>
                <c:pt idx="76">
                  <c:v>0.00189614612360677</c:v>
                </c:pt>
                <c:pt idx="77">
                  <c:v>0.00214751272840954</c:v>
                </c:pt>
                <c:pt idx="78">
                  <c:v>0.00251146477954004</c:v>
                </c:pt>
                <c:pt idx="79">
                  <c:v>0.00289331894776146</c:v>
                </c:pt>
                <c:pt idx="80">
                  <c:v>0.00271532036711515</c:v>
                </c:pt>
                <c:pt idx="81">
                  <c:v>0.00279043666174494</c:v>
                </c:pt>
                <c:pt idx="82">
                  <c:v>0.00277607760379318</c:v>
                </c:pt>
                <c:pt idx="83">
                  <c:v>0.0027188626764695</c:v>
                </c:pt>
                <c:pt idx="84">
                  <c:v>0.00264107644499368</c:v>
                </c:pt>
                <c:pt idx="85">
                  <c:v>0.002553894448149</c:v>
                </c:pt>
                <c:pt idx="86">
                  <c:v>0.00246305210101402</c:v>
                </c:pt>
                <c:pt idx="87">
                  <c:v>0.00237163286615897</c:v>
                </c:pt>
                <c:pt idx="88">
                  <c:v>0.00228114125342242</c:v>
                </c:pt>
                <c:pt idx="89">
                  <c:v>0.00264855921143679</c:v>
                </c:pt>
                <c:pt idx="90">
                  <c:v>0.0024297085141549</c:v>
                </c:pt>
                <c:pt idx="91">
                  <c:v>0.0018184003687682</c:v>
                </c:pt>
                <c:pt idx="92">
                  <c:v>0.00160459767328923</c:v>
                </c:pt>
                <c:pt idx="93">
                  <c:v>0.00165713935461299</c:v>
                </c:pt>
                <c:pt idx="94">
                  <c:v>0.0017870472564091</c:v>
                </c:pt>
                <c:pt idx="95">
                  <c:v>0.00193565217122932</c:v>
                </c:pt>
                <c:pt idx="96">
                  <c:v>0.00207807164051665</c:v>
                </c:pt>
                <c:pt idx="97">
                  <c:v>0.00220298166346578</c:v>
                </c:pt>
                <c:pt idx="98">
                  <c:v>0.00230968142641545</c:v>
                </c:pt>
                <c:pt idx="99">
                  <c:v>0.00240611699746261</c:v>
                </c:pt>
                <c:pt idx="100">
                  <c:v>0.00250761319471499</c:v>
                </c:pt>
                <c:pt idx="101">
                  <c:v>0.00263824128077283</c:v>
                </c:pt>
                <c:pt idx="102">
                  <c:v>0.00282550221107663</c:v>
                </c:pt>
                <c:pt idx="103">
                  <c:v>0.00295790344625604</c:v>
                </c:pt>
                <c:pt idx="104">
                  <c:v>0.00248456761340256</c:v>
                </c:pt>
                <c:pt idx="105">
                  <c:v>0.0025314096265037</c:v>
                </c:pt>
                <c:pt idx="106">
                  <c:v>0.00250868789821051</c:v>
                </c:pt>
                <c:pt idx="107">
                  <c:v>0.00244420641750166</c:v>
                </c:pt>
                <c:pt idx="108">
                  <c:v>0.0023557290431371</c:v>
                </c:pt>
                <c:pt idx="109">
                  <c:v>0.00225424287811435</c:v>
                </c:pt>
                <c:pt idx="110">
                  <c:v>0.00214664319041104</c:v>
                </c:pt>
                <c:pt idx="111">
                  <c:v>0.0020372572492233</c:v>
                </c:pt>
                <c:pt idx="112">
                  <c:v>0.00192875891234518</c:v>
                </c:pt>
                <c:pt idx="113">
                  <c:v>0.00239271506997605</c:v>
                </c:pt>
                <c:pt idx="114">
                  <c:v>0.00222259008219625</c:v>
                </c:pt>
                <c:pt idx="115">
                  <c:v>0.00191004387176978</c:v>
                </c:pt>
                <c:pt idx="116">
                  <c:v>0.00190520166253502</c:v>
                </c:pt>
                <c:pt idx="117">
                  <c:v>0.00203454340205496</c:v>
                </c:pt>
                <c:pt idx="118">
                  <c:v>0.00215985609479579</c:v>
                </c:pt>
                <c:pt idx="119">
                  <c:v>0.00225396726590081</c:v>
                </c:pt>
                <c:pt idx="120">
                  <c:v>0.00231684168079984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35581008"/>
        <c:axId val="-521105216"/>
      </c:lineChart>
      <c:catAx>
        <c:axId val="-435581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21105216"/>
        <c:crosses val="autoZero"/>
        <c:auto val="1"/>
        <c:lblAlgn val="ctr"/>
        <c:lblOffset val="100"/>
        <c:noMultiLvlLbl val="0"/>
      </c:catAx>
      <c:valAx>
        <c:axId val="-52110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3558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Charts!$C$1</c:f>
              <c:strCache>
                <c:ptCount val="1"/>
                <c:pt idx="0">
                  <c:v>KPP ISOPRENE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Charts!$C$2:$C$127</c:f>
              <c:numCache>
                <c:formatCode>0.00E+00</c:formatCode>
                <c:ptCount val="126"/>
                <c:pt idx="0">
                  <c:v>0.000433000008342787</c:v>
                </c:pt>
                <c:pt idx="1">
                  <c:v>0.000139385609211822</c:v>
                </c:pt>
                <c:pt idx="2">
                  <c:v>3.56840112251235E-5</c:v>
                </c:pt>
                <c:pt idx="3">
                  <c:v>7.29787428339823E-6</c:v>
                </c:pt>
                <c:pt idx="4">
                  <c:v>1.14291996256134E-6</c:v>
                </c:pt>
                <c:pt idx="5">
                  <c:v>1.55253450049587E-7</c:v>
                </c:pt>
                <c:pt idx="6">
                  <c:v>2.3971866288812E-8</c:v>
                </c:pt>
                <c:pt idx="7">
                  <c:v>1.75510252752611E-9</c:v>
                </c:pt>
                <c:pt idx="8">
                  <c:v>4.83053959205611E-22</c:v>
                </c:pt>
                <c:pt idx="9">
                  <c:v>3.01802322131388E-43</c:v>
                </c:pt>
                <c:pt idx="10">
                  <c:v>2.77425907391173E-57</c:v>
                </c:pt>
                <c:pt idx="11">
                  <c:v>1.30915951174997E-68</c:v>
                </c:pt>
                <c:pt idx="12">
                  <c:v>7.47146706085133E-77</c:v>
                </c:pt>
                <c:pt idx="13">
                  <c:v>-1.54848286140346E-83</c:v>
                </c:pt>
                <c:pt idx="14">
                  <c:v>-2.42233023524938E-88</c:v>
                </c:pt>
                <c:pt idx="15">
                  <c:v>3.59134836369598E-93</c:v>
                </c:pt>
                <c:pt idx="16">
                  <c:v>-7.19424739850161E-96</c:v>
                </c:pt>
                <c:pt idx="17">
                  <c:v>-1.54744991420297E-98</c:v>
                </c:pt>
                <c:pt idx="18">
                  <c:v>-4.58255257539514E-99</c:v>
                </c:pt>
                <c:pt idx="19">
                  <c:v>-8.87493790267394E-100</c:v>
                </c:pt>
                <c:pt idx="20">
                  <c:v>-100.8751162936804</c:v>
                </c:pt>
                <c:pt idx="21">
                  <c:v>-101.6597307123058</c:v>
                </c:pt>
                <c:pt idx="22">
                  <c:v>-102.4535864333047</c:v>
                </c:pt>
                <c:pt idx="23">
                  <c:v>-103.2956575937331</c:v>
                </c:pt>
                <c:pt idx="24">
                  <c:v>-104.1843335773784</c:v>
                </c:pt>
                <c:pt idx="25">
                  <c:v>-105.1090951193616</c:v>
                </c:pt>
                <c:pt idx="26">
                  <c:v>-107.6121105269514</c:v>
                </c:pt>
                <c:pt idx="27">
                  <c:v>-108.3403608007971</c:v>
                </c:pt>
                <c:pt idx="28">
                  <c:v>-109.214178065287</c:v>
                </c:pt>
                <c:pt idx="29">
                  <c:v>-110.192635923768</c:v>
                </c:pt>
                <c:pt idx="30">
                  <c:v>-111.3091082526728</c:v>
                </c:pt>
                <c:pt idx="31">
                  <c:v>-112.5899142024477</c:v>
                </c:pt>
                <c:pt idx="32">
                  <c:v>-114.189189770253</c:v>
                </c:pt>
                <c:pt idx="33">
                  <c:v>-116.8907478240067</c:v>
                </c:pt>
                <c:pt idx="34">
                  <c:v>-120.5889149951239</c:v>
                </c:pt>
                <c:pt idx="35">
                  <c:v>0.0</c:v>
                </c:pt>
                <c:pt idx="36">
                  <c:v>-124.4735192837971</c:v>
                </c:pt>
                <c:pt idx="37">
                  <c:v>0.0</c:v>
                </c:pt>
                <c:pt idx="38">
                  <c:v>-127.1395118049511</c:v>
                </c:pt>
                <c:pt idx="39">
                  <c:v>0.0</c:v>
                </c:pt>
                <c:pt idx="40">
                  <c:v>-131.9918736804523</c:v>
                </c:pt>
                <c:pt idx="41">
                  <c:v>-133.8334920108127</c:v>
                </c:pt>
                <c:pt idx="42">
                  <c:v>-133.1887543382346</c:v>
                </c:pt>
                <c:pt idx="43">
                  <c:v>-134.3394551579967</c:v>
                </c:pt>
                <c:pt idx="44">
                  <c:v>-135.3346201436197</c:v>
                </c:pt>
                <c:pt idx="45">
                  <c:v>-136.2041709784824</c:v>
                </c:pt>
                <c:pt idx="46">
                  <c:v>-138.9156214588885</c:v>
                </c:pt>
                <c:pt idx="47">
                  <c:v>-139.3373822104053</c:v>
                </c:pt>
                <c:pt idx="48">
                  <c:v>-140.1063816015985</c:v>
                </c:pt>
                <c:pt idx="49">
                  <c:v>-142.2853512622587</c:v>
                </c:pt>
                <c:pt idx="50">
                  <c:v>-144.6449906557391</c:v>
                </c:pt>
                <c:pt idx="51">
                  <c:v>-145.1298298806183</c:v>
                </c:pt>
                <c:pt idx="52">
                  <c:v>-147.2866997750842</c:v>
                </c:pt>
                <c:pt idx="53">
                  <c:v>-148.1023871447999</c:v>
                </c:pt>
                <c:pt idx="54">
                  <c:v>-150.8997230013925</c:v>
                </c:pt>
                <c:pt idx="55">
                  <c:v>-150.1498632364103</c:v>
                </c:pt>
                <c:pt idx="56">
                  <c:v>-153.3091271931628</c:v>
                </c:pt>
                <c:pt idx="57">
                  <c:v>-157.5731761534013</c:v>
                </c:pt>
                <c:pt idx="58">
                  <c:v>0.0</c:v>
                </c:pt>
                <c:pt idx="59">
                  <c:v>-161.4316360329824</c:v>
                </c:pt>
                <c:pt idx="60">
                  <c:v>0.0</c:v>
                </c:pt>
                <c:pt idx="61">
                  <c:v>-164.2203286617915</c:v>
                </c:pt>
                <c:pt idx="62">
                  <c:v>0.0</c:v>
                </c:pt>
                <c:pt idx="63">
                  <c:v>-167.1262260273288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-216.2558247228458</c:v>
                </c:pt>
                <c:pt idx="84">
                  <c:v>0.0</c:v>
                </c:pt>
                <c:pt idx="85">
                  <c:v>-220.1089666598778</c:v>
                </c:pt>
                <c:pt idx="86">
                  <c:v>0.0</c:v>
                </c:pt>
                <c:pt idx="87">
                  <c:v>-225.6618394655595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919760"/>
        <c:axId val="-459403072"/>
      </c:lineChart>
      <c:catAx>
        <c:axId val="-199197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59403072"/>
        <c:crosses val="autoZero"/>
        <c:auto val="1"/>
        <c:lblAlgn val="ctr"/>
        <c:lblOffset val="100"/>
        <c:noMultiLvlLbl val="0"/>
      </c:catAx>
      <c:valAx>
        <c:axId val="-45940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919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Charts!$H$1</c:f>
              <c:strCache>
                <c:ptCount val="1"/>
                <c:pt idx="0">
                  <c:v>Kppa ISOPRENE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Charts!$H$2:$H$127</c:f>
              <c:numCache>
                <c:formatCode>0.00E+00</c:formatCode>
                <c:ptCount val="126"/>
                <c:pt idx="0">
                  <c:v>0.000433</c:v>
                </c:pt>
                <c:pt idx="1">
                  <c:v>0.000139386506734411</c:v>
                </c:pt>
                <c:pt idx="2">
                  <c:v>3.56848907324326E-5</c:v>
                </c:pt>
                <c:pt idx="3">
                  <c:v>7.29862389626737E-6</c:v>
                </c:pt>
                <c:pt idx="4">
                  <c:v>1.14334096536291E-6</c:v>
                </c:pt>
                <c:pt idx="5">
                  <c:v>1.55447314771105E-7</c:v>
                </c:pt>
                <c:pt idx="6">
                  <c:v>2.40544274141041E-8</c:v>
                </c:pt>
                <c:pt idx="7">
                  <c:v>1.76876983254901E-9</c:v>
                </c:pt>
                <c:pt idx="8">
                  <c:v>4.83797220199561E-22</c:v>
                </c:pt>
                <c:pt idx="9">
                  <c:v>2.18358560893442E-43</c:v>
                </c:pt>
                <c:pt idx="10">
                  <c:v>1.9513731530749E-57</c:v>
                </c:pt>
                <c:pt idx="11">
                  <c:v>2.73769471053713E-69</c:v>
                </c:pt>
                <c:pt idx="12">
                  <c:v>9.47581042940948E-79</c:v>
                </c:pt>
                <c:pt idx="13">
                  <c:v>-3.49658951886348E-86</c:v>
                </c:pt>
                <c:pt idx="14">
                  <c:v>-9.36021252047346E-92</c:v>
                </c:pt>
                <c:pt idx="15">
                  <c:v>-2.56280333177485E-94</c:v>
                </c:pt>
                <c:pt idx="16">
                  <c:v>5.626291739635E-97</c:v>
                </c:pt>
                <c:pt idx="17">
                  <c:v>1.21715287705744E-99</c:v>
                </c:pt>
                <c:pt idx="18">
                  <c:v>3.62882002057646E-100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-121.9359634832237</c:v>
                </c:pt>
                <c:pt idx="35">
                  <c:v>0.0</c:v>
                </c:pt>
                <c:pt idx="36">
                  <c:v>-125.7835189342277</c:v>
                </c:pt>
                <c:pt idx="37">
                  <c:v>0.0</c:v>
                </c:pt>
                <c:pt idx="38">
                  <c:v>-128.2886636162775</c:v>
                </c:pt>
                <c:pt idx="39">
                  <c:v>0.0</c:v>
                </c:pt>
                <c:pt idx="40">
                  <c:v>-131.4628023701284</c:v>
                </c:pt>
                <c:pt idx="41">
                  <c:v>-133.3787714736662</c:v>
                </c:pt>
                <c:pt idx="42">
                  <c:v>-134.8557037797443</c:v>
                </c:pt>
                <c:pt idx="43">
                  <c:v>-134.1535414641976</c:v>
                </c:pt>
                <c:pt idx="44">
                  <c:v>-135.1505908515525</c:v>
                </c:pt>
                <c:pt idx="45">
                  <c:v>-137.9112444271932</c:v>
                </c:pt>
                <c:pt idx="46">
                  <c:v>-138.4037772544988</c:v>
                </c:pt>
                <c:pt idx="47">
                  <c:v>-139.1463486723874</c:v>
                </c:pt>
                <c:pt idx="48">
                  <c:v>-141.4532329584645</c:v>
                </c:pt>
                <c:pt idx="49">
                  <c:v>-142.1192791167803</c:v>
                </c:pt>
                <c:pt idx="50">
                  <c:v>-144.2641511413239</c:v>
                </c:pt>
                <c:pt idx="51">
                  <c:v>-146.5205567519327</c:v>
                </c:pt>
                <c:pt idx="52">
                  <c:v>-147.112739757231</c:v>
                </c:pt>
                <c:pt idx="53">
                  <c:v>-149.396281531978</c:v>
                </c:pt>
                <c:pt idx="54">
                  <c:v>-150.3452651851428</c:v>
                </c:pt>
                <c:pt idx="55">
                  <c:v>-151.5715101971081</c:v>
                </c:pt>
                <c:pt idx="56">
                  <c:v>-153.1142378360917</c:v>
                </c:pt>
                <c:pt idx="57">
                  <c:v>0.0</c:v>
                </c:pt>
                <c:pt idx="58">
                  <c:v>0.0</c:v>
                </c:pt>
                <c:pt idx="59">
                  <c:v>-161.1148254964232</c:v>
                </c:pt>
                <c:pt idx="60">
                  <c:v>0.0</c:v>
                </c:pt>
                <c:pt idx="61">
                  <c:v>-165.1639233488694</c:v>
                </c:pt>
                <c:pt idx="62">
                  <c:v>0.0</c:v>
                </c:pt>
                <c:pt idx="63">
                  <c:v>-167.2343148324213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-215.1654077781898</c:v>
                </c:pt>
                <c:pt idx="85">
                  <c:v>0.0</c:v>
                </c:pt>
                <c:pt idx="86">
                  <c:v>0.0</c:v>
                </c:pt>
                <c:pt idx="87">
                  <c:v>-219.1077894142992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-314.2883583376484</c:v>
                </c:pt>
                <c:pt idx="110">
                  <c:v>0.0</c:v>
                </c:pt>
                <c:pt idx="111">
                  <c:v>-319.5775133334238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72496848"/>
        <c:axId val="-482766784"/>
      </c:lineChart>
      <c:catAx>
        <c:axId val="-472496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82766784"/>
        <c:crosses val="autoZero"/>
        <c:auto val="1"/>
        <c:lblAlgn val="ctr"/>
        <c:lblOffset val="100"/>
        <c:noMultiLvlLbl val="0"/>
      </c:catAx>
      <c:valAx>
        <c:axId val="-48276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72496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Charts!$D$1</c:f>
              <c:strCache>
                <c:ptCount val="1"/>
                <c:pt idx="0">
                  <c:v>KPP HNO3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Charts!$D$2:$D$127</c:f>
              <c:numCache>
                <c:formatCode>0.00E+00</c:formatCode>
                <c:ptCount val="126"/>
                <c:pt idx="0">
                  <c:v>0.0</c:v>
                </c:pt>
                <c:pt idx="1">
                  <c:v>0.00584869930799971</c:v>
                </c:pt>
                <c:pt idx="2">
                  <c:v>0.015752883964659</c:v>
                </c:pt>
                <c:pt idx="3">
                  <c:v>0.0281009164749732</c:v>
                </c:pt>
                <c:pt idx="4">
                  <c:v>0.0414012097143438</c:v>
                </c:pt>
                <c:pt idx="5">
                  <c:v>0.0532670306075718</c:v>
                </c:pt>
                <c:pt idx="6">
                  <c:v>0.0610303009017016</c:v>
                </c:pt>
                <c:pt idx="7">
                  <c:v>0.0645587584051827</c:v>
                </c:pt>
                <c:pt idx="8">
                  <c:v>0.0758049756077882</c:v>
                </c:pt>
                <c:pt idx="9">
                  <c:v>0.0880691265680965</c:v>
                </c:pt>
                <c:pt idx="10">
                  <c:v>0.0943949697721221</c:v>
                </c:pt>
                <c:pt idx="11">
                  <c:v>0.0979115188766706</c:v>
                </c:pt>
                <c:pt idx="12">
                  <c:v>0.100149885248841</c:v>
                </c:pt>
                <c:pt idx="13">
                  <c:v>0.101778270040548</c:v>
                </c:pt>
                <c:pt idx="14">
                  <c:v>0.103104592584873</c:v>
                </c:pt>
                <c:pt idx="15">
                  <c:v>0.10427329753276</c:v>
                </c:pt>
                <c:pt idx="16">
                  <c:v>0.105351792887384</c:v>
                </c:pt>
                <c:pt idx="17">
                  <c:v>0.106225404182705</c:v>
                </c:pt>
                <c:pt idx="18">
                  <c:v>0.106453202085451</c:v>
                </c:pt>
                <c:pt idx="19">
                  <c:v>0.106936355853114</c:v>
                </c:pt>
                <c:pt idx="20">
                  <c:v>0.1074874530715</c:v>
                </c:pt>
                <c:pt idx="21">
                  <c:v>0.107794705351763</c:v>
                </c:pt>
                <c:pt idx="22">
                  <c:v>0.107899650144024</c:v>
                </c:pt>
                <c:pt idx="23">
                  <c:v>0.107894148073914</c:v>
                </c:pt>
                <c:pt idx="24">
                  <c:v>0.10782057798429</c:v>
                </c:pt>
                <c:pt idx="25">
                  <c:v>0.107696806736049</c:v>
                </c:pt>
                <c:pt idx="26">
                  <c:v>0.107535602401425</c:v>
                </c:pt>
                <c:pt idx="27">
                  <c:v>0.107358065852607</c:v>
                </c:pt>
                <c:pt idx="28">
                  <c:v>0.107203121311036</c:v>
                </c:pt>
                <c:pt idx="29">
                  <c:v>0.107127094120768</c:v>
                </c:pt>
                <c:pt idx="30">
                  <c:v>0.107179973498823</c:v>
                </c:pt>
                <c:pt idx="31">
                  <c:v>0.107389024479245</c:v>
                </c:pt>
                <c:pt idx="32">
                  <c:v>0.108347396571379</c:v>
                </c:pt>
                <c:pt idx="33">
                  <c:v>0.109488411091718</c:v>
                </c:pt>
                <c:pt idx="34">
                  <c:v>0.110577596342886</c:v>
                </c:pt>
                <c:pt idx="35">
                  <c:v>0.111622121895147</c:v>
                </c:pt>
                <c:pt idx="36">
                  <c:v>0.112624700310453</c:v>
                </c:pt>
                <c:pt idx="37">
                  <c:v>0.113587198292365</c:v>
                </c:pt>
                <c:pt idx="38">
                  <c:v>0.114511249404055</c:v>
                </c:pt>
                <c:pt idx="39">
                  <c:v>0.11539836324253</c:v>
                </c:pt>
                <c:pt idx="40">
                  <c:v>0.116249950825428</c:v>
                </c:pt>
                <c:pt idx="41">
                  <c:v>0.116956065066481</c:v>
                </c:pt>
                <c:pt idx="42">
                  <c:v>0.117038098122981</c:v>
                </c:pt>
                <c:pt idx="43">
                  <c:v>0.116888007613693</c:v>
                </c:pt>
                <c:pt idx="44">
                  <c:v>0.11654689702658</c:v>
                </c:pt>
                <c:pt idx="45">
                  <c:v>0.116089940645828</c:v>
                </c:pt>
                <c:pt idx="46">
                  <c:v>0.115579278979131</c:v>
                </c:pt>
                <c:pt idx="47">
                  <c:v>0.115053033486651</c:v>
                </c:pt>
                <c:pt idx="48">
                  <c:v>0.114526805386516</c:v>
                </c:pt>
                <c:pt idx="49">
                  <c:v>0.114003832683553</c:v>
                </c:pt>
                <c:pt idx="50">
                  <c:v>0.113487945445264</c:v>
                </c:pt>
                <c:pt idx="51">
                  <c:v>0.112996723773784</c:v>
                </c:pt>
                <c:pt idx="52">
                  <c:v>0.112571783707799</c:v>
                </c:pt>
                <c:pt idx="53">
                  <c:v>0.112276392814942</c:v>
                </c:pt>
                <c:pt idx="54">
                  <c:v>0.112163499714205</c:v>
                </c:pt>
                <c:pt idx="55">
                  <c:v>0.112240632646333</c:v>
                </c:pt>
                <c:pt idx="56">
                  <c:v>0.112892936749481</c:v>
                </c:pt>
                <c:pt idx="57">
                  <c:v>0.113773008789234</c:v>
                </c:pt>
                <c:pt idx="58">
                  <c:v>0.114641014964254</c:v>
                </c:pt>
                <c:pt idx="59">
                  <c:v>0.115481387624264</c:v>
                </c:pt>
                <c:pt idx="60">
                  <c:v>0.116290675388215</c:v>
                </c:pt>
                <c:pt idx="61">
                  <c:v>0.117068778413341</c:v>
                </c:pt>
                <c:pt idx="62">
                  <c:v>0.117816528086887</c:v>
                </c:pt>
                <c:pt idx="63">
                  <c:v>0.118534970052575</c:v>
                </c:pt>
                <c:pt idx="64">
                  <c:v>0.11922516485317</c:v>
                </c:pt>
                <c:pt idx="65">
                  <c:v>0.119788260379912</c:v>
                </c:pt>
                <c:pt idx="66">
                  <c:v>0.119818318965457</c:v>
                </c:pt>
                <c:pt idx="67">
                  <c:v>0.119597017992115</c:v>
                </c:pt>
                <c:pt idx="68">
                  <c:v>0.1191287955978</c:v>
                </c:pt>
                <c:pt idx="69">
                  <c:v>0.118511335772277</c:v>
                </c:pt>
                <c:pt idx="70">
                  <c:v>0.117830778419964</c:v>
                </c:pt>
                <c:pt idx="71">
                  <c:v>0.117144331485839</c:v>
                </c:pt>
                <c:pt idx="72">
                  <c:v>0.116480949362067</c:v>
                </c:pt>
                <c:pt idx="73">
                  <c:v>0.115854165091852</c:v>
                </c:pt>
                <c:pt idx="74">
                  <c:v>0.115278647856998</c:v>
                </c:pt>
                <c:pt idx="75">
                  <c:v>0.114784891034794</c:v>
                </c:pt>
                <c:pt idx="76">
                  <c:v>0.114424248290133</c:v>
                </c:pt>
                <c:pt idx="77">
                  <c:v>0.114249061836345</c:v>
                </c:pt>
                <c:pt idx="78">
                  <c:v>0.114257580147844</c:v>
                </c:pt>
                <c:pt idx="79">
                  <c:v>0.114365323610527</c:v>
                </c:pt>
                <c:pt idx="80">
                  <c:v>0.114844859032181</c:v>
                </c:pt>
                <c:pt idx="81">
                  <c:v>0.115584453369994</c:v>
                </c:pt>
                <c:pt idx="82">
                  <c:v>0.116368055942469</c:v>
                </c:pt>
                <c:pt idx="83">
                  <c:v>0.117156095274188</c:v>
                </c:pt>
                <c:pt idx="84">
                  <c:v>0.117928793028223</c:v>
                </c:pt>
                <c:pt idx="85">
                  <c:v>0.11867662968529</c:v>
                </c:pt>
                <c:pt idx="86">
                  <c:v>0.119395399117541</c:v>
                </c:pt>
                <c:pt idx="87">
                  <c:v>0.120083657699196</c:v>
                </c:pt>
                <c:pt idx="88">
                  <c:v>0.120741365515464</c:v>
                </c:pt>
                <c:pt idx="89">
                  <c:v>0.121271707044191</c:v>
                </c:pt>
                <c:pt idx="90">
                  <c:v>0.121346040046198</c:v>
                </c:pt>
                <c:pt idx="91">
                  <c:v>0.121224189046115</c:v>
                </c:pt>
                <c:pt idx="92">
                  <c:v>0.1207909070495</c:v>
                </c:pt>
                <c:pt idx="93">
                  <c:v>0.120204568349596</c:v>
                </c:pt>
                <c:pt idx="94">
                  <c:v>0.119632656515193</c:v>
                </c:pt>
                <c:pt idx="95">
                  <c:v>0.119170738398142</c:v>
                </c:pt>
                <c:pt idx="96">
                  <c:v>0.118859139261045</c:v>
                </c:pt>
                <c:pt idx="97">
                  <c:v>0.118706579182177</c:v>
                </c:pt>
                <c:pt idx="98">
                  <c:v>0.118708808091973</c:v>
                </c:pt>
                <c:pt idx="99">
                  <c:v>0.11885578626765</c:v>
                </c:pt>
                <c:pt idx="100">
                  <c:v>0.119125989750693</c:v>
                </c:pt>
                <c:pt idx="101">
                  <c:v>0.119470607811857</c:v>
                </c:pt>
                <c:pt idx="102">
                  <c:v>0.119797273932931</c:v>
                </c:pt>
                <c:pt idx="103">
                  <c:v>0.120003194229551</c:v>
                </c:pt>
                <c:pt idx="104">
                  <c:v>0.120387845317944</c:v>
                </c:pt>
                <c:pt idx="105">
                  <c:v>0.120999685490172</c:v>
                </c:pt>
                <c:pt idx="106">
                  <c:v>0.121659583405628</c:v>
                </c:pt>
                <c:pt idx="107">
                  <c:v>0.122333101839233</c:v>
                </c:pt>
                <c:pt idx="108">
                  <c:v>0.122998193502798</c:v>
                </c:pt>
                <c:pt idx="109">
                  <c:v>0.123641400143607</c:v>
                </c:pt>
                <c:pt idx="110">
                  <c:v>0.124255091298807</c:v>
                </c:pt>
                <c:pt idx="111">
                  <c:v>0.124835458795292</c:v>
                </c:pt>
                <c:pt idx="112">
                  <c:v>0.12538113212789</c:v>
                </c:pt>
                <c:pt idx="113">
                  <c:v>0.125809224484595</c:v>
                </c:pt>
                <c:pt idx="114">
                  <c:v>0.125854334128656</c:v>
                </c:pt>
                <c:pt idx="115">
                  <c:v>0.12568631346467</c:v>
                </c:pt>
                <c:pt idx="116">
                  <c:v>0.125268411771722</c:v>
                </c:pt>
                <c:pt idx="117">
                  <c:v>0.124847083395991</c:v>
                </c:pt>
                <c:pt idx="118">
                  <c:v>0.124573804583765</c:v>
                </c:pt>
                <c:pt idx="119">
                  <c:v>0.124466538991649</c:v>
                </c:pt>
                <c:pt idx="120">
                  <c:v>0.124491247078935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6434752"/>
        <c:axId val="-479382080"/>
      </c:lineChart>
      <c:catAx>
        <c:axId val="-46434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79382080"/>
        <c:crosses val="autoZero"/>
        <c:auto val="1"/>
        <c:lblAlgn val="ctr"/>
        <c:lblOffset val="100"/>
        <c:noMultiLvlLbl val="0"/>
      </c:catAx>
      <c:valAx>
        <c:axId val="-4793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643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Charts!$I$1</c:f>
              <c:strCache>
                <c:ptCount val="1"/>
                <c:pt idx="0">
                  <c:v>Kppa HNO3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Charts!$I$2:$I$127</c:f>
              <c:numCache>
                <c:formatCode>0.00E+00</c:formatCode>
                <c:ptCount val="126"/>
                <c:pt idx="0">
                  <c:v>0.0</c:v>
                </c:pt>
                <c:pt idx="1">
                  <c:v>0.00584865446916588</c:v>
                </c:pt>
                <c:pt idx="2">
                  <c:v>0.0157526462465159</c:v>
                </c:pt>
                <c:pt idx="3">
                  <c:v>0.0281000486250076</c:v>
                </c:pt>
                <c:pt idx="4">
                  <c:v>0.0413984956061712</c:v>
                </c:pt>
                <c:pt idx="5">
                  <c:v>0.0532597167616435</c:v>
                </c:pt>
                <c:pt idx="6">
                  <c:v>0.0610144544331572</c:v>
                </c:pt>
                <c:pt idx="7">
                  <c:v>0.064533265442562</c:v>
                </c:pt>
                <c:pt idx="8">
                  <c:v>0.0757856569737099</c:v>
                </c:pt>
                <c:pt idx="9">
                  <c:v>0.0880732391732288</c:v>
                </c:pt>
                <c:pt idx="10">
                  <c:v>0.0944124681029289</c:v>
                </c:pt>
                <c:pt idx="11">
                  <c:v>0.0979349312592797</c:v>
                </c:pt>
                <c:pt idx="12">
                  <c:v>0.100175744727479</c:v>
                </c:pt>
                <c:pt idx="13">
                  <c:v>0.101805145945548</c:v>
                </c:pt>
                <c:pt idx="14">
                  <c:v>0.103131859359344</c:v>
                </c:pt>
                <c:pt idx="15">
                  <c:v>0.104300698574264</c:v>
                </c:pt>
                <c:pt idx="16">
                  <c:v>0.105379139940123</c:v>
                </c:pt>
                <c:pt idx="17">
                  <c:v>0.106252462068932</c:v>
                </c:pt>
                <c:pt idx="18">
                  <c:v>0.106476870558366</c:v>
                </c:pt>
                <c:pt idx="19">
                  <c:v>0.106954770683088</c:v>
                </c:pt>
                <c:pt idx="20">
                  <c:v>0.107512275214154</c:v>
                </c:pt>
                <c:pt idx="21">
                  <c:v>0.107829311071413</c:v>
                </c:pt>
                <c:pt idx="22">
                  <c:v>0.107939118091482</c:v>
                </c:pt>
                <c:pt idx="23">
                  <c:v>0.10793594669242</c:v>
                </c:pt>
                <c:pt idx="24">
                  <c:v>0.107863907850194</c:v>
                </c:pt>
                <c:pt idx="25">
                  <c:v>0.107741298935062</c:v>
                </c:pt>
                <c:pt idx="26">
                  <c:v>0.107580987917432</c:v>
                </c:pt>
                <c:pt idx="27">
                  <c:v>0.107404106989052</c:v>
                </c:pt>
                <c:pt idx="28">
                  <c:v>0.107249625146146</c:v>
                </c:pt>
                <c:pt idx="29">
                  <c:v>0.107173920043897</c:v>
                </c:pt>
                <c:pt idx="30">
                  <c:v>0.107226901732091</c:v>
                </c:pt>
                <c:pt idx="31">
                  <c:v>0.107434908101641</c:v>
                </c:pt>
                <c:pt idx="32">
                  <c:v>0.108388709970311</c:v>
                </c:pt>
                <c:pt idx="33">
                  <c:v>0.109526499561753</c:v>
                </c:pt>
                <c:pt idx="34">
                  <c:v>0.110612773032151</c:v>
                </c:pt>
                <c:pt idx="35">
                  <c:v>0.111654424286198</c:v>
                </c:pt>
                <c:pt idx="36">
                  <c:v>0.11265412459686</c:v>
                </c:pt>
                <c:pt idx="37">
                  <c:v>0.113613737021539</c:v>
                </c:pt>
                <c:pt idx="38">
                  <c:v>0.1145348974863</c:v>
                </c:pt>
                <c:pt idx="39">
                  <c:v>0.115419118611023</c:v>
                </c:pt>
                <c:pt idx="40">
                  <c:v>0.116267814772298</c:v>
                </c:pt>
                <c:pt idx="41">
                  <c:v>0.11697114903005</c:v>
                </c:pt>
                <c:pt idx="42">
                  <c:v>0.117052027564933</c:v>
                </c:pt>
                <c:pt idx="43">
                  <c:v>0.116901668003522</c:v>
                </c:pt>
                <c:pt idx="44">
                  <c:v>0.116559940949356</c:v>
                </c:pt>
                <c:pt idx="45">
                  <c:v>0.116102007711736</c:v>
                </c:pt>
                <c:pt idx="46">
                  <c:v>0.115590168901357</c:v>
                </c:pt>
                <c:pt idx="47">
                  <c:v>0.115062688148684</c:v>
                </c:pt>
                <c:pt idx="48">
                  <c:v>0.114535270284205</c:v>
                </c:pt>
                <c:pt idx="49">
                  <c:v>0.114011228349772</c:v>
                </c:pt>
                <c:pt idx="50">
                  <c:v>0.113494475545297</c:v>
                </c:pt>
                <c:pt idx="51">
                  <c:v>0.113002706813365</c:v>
                </c:pt>
                <c:pt idx="52">
                  <c:v>0.112577650744755</c:v>
                </c:pt>
                <c:pt idx="53">
                  <c:v>0.112282538225369</c:v>
                </c:pt>
                <c:pt idx="54">
                  <c:v>0.11216991451165</c:v>
                </c:pt>
                <c:pt idx="55">
                  <c:v>0.112246458466684</c:v>
                </c:pt>
                <c:pt idx="56">
                  <c:v>0.112895300266675</c:v>
                </c:pt>
                <c:pt idx="57">
                  <c:v>0.113773200909226</c:v>
                </c:pt>
                <c:pt idx="58">
                  <c:v>0.114639933038366</c:v>
                </c:pt>
                <c:pt idx="59">
                  <c:v>0.115479321915536</c:v>
                </c:pt>
                <c:pt idx="60">
                  <c:v>0.116287685050441</c:v>
                </c:pt>
                <c:pt idx="61">
                  <c:v>0.117064834479994</c:v>
                </c:pt>
                <c:pt idx="62">
                  <c:v>0.117811557986702</c:v>
                </c:pt>
                <c:pt idx="63">
                  <c:v>0.118528907291717</c:v>
                </c:pt>
                <c:pt idx="64">
                  <c:v>0.119217941778543</c:v>
                </c:pt>
                <c:pt idx="65">
                  <c:v>0.119779802232699</c:v>
                </c:pt>
                <c:pt idx="66">
                  <c:v>0.119809413826316</c:v>
                </c:pt>
                <c:pt idx="67">
                  <c:v>0.119588898808621</c:v>
                </c:pt>
                <c:pt idx="68">
                  <c:v>0.119120849805236</c:v>
                </c:pt>
                <c:pt idx="69">
                  <c:v>0.118503455257843</c:v>
                </c:pt>
                <c:pt idx="70">
                  <c:v>0.117823558356663</c:v>
                </c:pt>
                <c:pt idx="71">
                  <c:v>0.117138877167466</c:v>
                </c:pt>
                <c:pt idx="72">
                  <c:v>0.116478768397067</c:v>
                </c:pt>
                <c:pt idx="73">
                  <c:v>0.115857113688552</c:v>
                </c:pt>
                <c:pt idx="74">
                  <c:v>0.115288856029688</c:v>
                </c:pt>
                <c:pt idx="75">
                  <c:v>0.114804391081312</c:v>
                </c:pt>
                <c:pt idx="76">
                  <c:v>0.114454078821109</c:v>
                </c:pt>
                <c:pt idx="77">
                  <c:v>0.114287855956157</c:v>
                </c:pt>
                <c:pt idx="78">
                  <c:v>0.114301158649408</c:v>
                </c:pt>
                <c:pt idx="79">
                  <c:v>0.114409748600429</c:v>
                </c:pt>
                <c:pt idx="80">
                  <c:v>0.114889244037505</c:v>
                </c:pt>
                <c:pt idx="81">
                  <c:v>0.115628959980706</c:v>
                </c:pt>
                <c:pt idx="82">
                  <c:v>0.116412809960788</c:v>
                </c:pt>
                <c:pt idx="83">
                  <c:v>0.117201303242964</c:v>
                </c:pt>
                <c:pt idx="84">
                  <c:v>0.117974513462517</c:v>
                </c:pt>
                <c:pt idx="85">
                  <c:v>0.118722791912773</c:v>
                </c:pt>
                <c:pt idx="86">
                  <c:v>0.119441870040849</c:v>
                </c:pt>
                <c:pt idx="87">
                  <c:v>0.120130191137084</c:v>
                </c:pt>
                <c:pt idx="88">
                  <c:v>0.120787713824299</c:v>
                </c:pt>
                <c:pt idx="89">
                  <c:v>0.121317512765173</c:v>
                </c:pt>
                <c:pt idx="90">
                  <c:v>0.121390527375883</c:v>
                </c:pt>
                <c:pt idx="91">
                  <c:v>0.121272396401176</c:v>
                </c:pt>
                <c:pt idx="92">
                  <c:v>0.120847380139867</c:v>
                </c:pt>
                <c:pt idx="93">
                  <c:v>0.120270078697826</c:v>
                </c:pt>
                <c:pt idx="94">
                  <c:v>0.119708644605564</c:v>
                </c:pt>
                <c:pt idx="95">
                  <c:v>0.119257924806615</c:v>
                </c:pt>
                <c:pt idx="96">
                  <c:v>0.118956899551073</c:v>
                </c:pt>
                <c:pt idx="97">
                  <c:v>0.118813074417176</c:v>
                </c:pt>
                <c:pt idx="98">
                  <c:v>0.11882114752533</c:v>
                </c:pt>
                <c:pt idx="99">
                  <c:v>0.118970095295431</c:v>
                </c:pt>
                <c:pt idx="100">
                  <c:v>0.119237677202294</c:v>
                </c:pt>
                <c:pt idx="101">
                  <c:v>0.11957527956415</c:v>
                </c:pt>
                <c:pt idx="102">
                  <c:v>0.119892774229689</c:v>
                </c:pt>
                <c:pt idx="103">
                  <c:v>0.120092775049126</c:v>
                </c:pt>
                <c:pt idx="104">
                  <c:v>0.120476418604517</c:v>
                </c:pt>
                <c:pt idx="105">
                  <c:v>0.1210861837947</c:v>
                </c:pt>
                <c:pt idx="106">
                  <c:v>0.121742508811177</c:v>
                </c:pt>
                <c:pt idx="107">
                  <c:v>0.122411687909016</c:v>
                </c:pt>
                <c:pt idx="108">
                  <c:v>0.123072110196323</c:v>
                </c:pt>
                <c:pt idx="109">
                  <c:v>0.1237105573902</c:v>
                </c:pt>
                <c:pt idx="110">
                  <c:v>0.12431950559734</c:v>
                </c:pt>
                <c:pt idx="111">
                  <c:v>0.124895186813845</c:v>
                </c:pt>
                <c:pt idx="112">
                  <c:v>0.125436237998294</c:v>
                </c:pt>
                <c:pt idx="113">
                  <c:v>0.12586001163214</c:v>
                </c:pt>
                <c:pt idx="114">
                  <c:v>0.125899279243008</c:v>
                </c:pt>
                <c:pt idx="115">
                  <c:v>0.125729323821324</c:v>
                </c:pt>
                <c:pt idx="116">
                  <c:v>0.125312300175447</c:v>
                </c:pt>
                <c:pt idx="117">
                  <c:v>0.124886271369934</c:v>
                </c:pt>
                <c:pt idx="118">
                  <c:v>0.12460483927506</c:v>
                </c:pt>
                <c:pt idx="119">
                  <c:v>0.124488338641184</c:v>
                </c:pt>
                <c:pt idx="120">
                  <c:v>0.124503826283747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2309968"/>
        <c:axId val="-457230160"/>
      </c:lineChart>
      <c:catAx>
        <c:axId val="-22309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57230160"/>
        <c:crosses val="autoZero"/>
        <c:auto val="1"/>
        <c:lblAlgn val="ctr"/>
        <c:lblOffset val="100"/>
        <c:noMultiLvlLbl val="0"/>
      </c:catAx>
      <c:valAx>
        <c:axId val="-45723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230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298450</xdr:colOff>
      <xdr:row>1</xdr:row>
      <xdr:rowOff>44450</xdr:rowOff>
    </xdr:from>
    <xdr:to>
      <xdr:col>14</xdr:col>
      <xdr:colOff>742950</xdr:colOff>
      <xdr:row>14</xdr:row>
      <xdr:rowOff>146050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19050</xdr:colOff>
      <xdr:row>1</xdr:row>
      <xdr:rowOff>57150</xdr:rowOff>
    </xdr:from>
    <xdr:to>
      <xdr:col>20</xdr:col>
      <xdr:colOff>463550</xdr:colOff>
      <xdr:row>14</xdr:row>
      <xdr:rowOff>158750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285750</xdr:colOff>
      <xdr:row>14</xdr:row>
      <xdr:rowOff>184150</xdr:rowOff>
    </xdr:from>
    <xdr:to>
      <xdr:col>14</xdr:col>
      <xdr:colOff>730250</xdr:colOff>
      <xdr:row>28</xdr:row>
      <xdr:rowOff>82550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819150</xdr:colOff>
      <xdr:row>14</xdr:row>
      <xdr:rowOff>184150</xdr:rowOff>
    </xdr:from>
    <xdr:to>
      <xdr:col>20</xdr:col>
      <xdr:colOff>438150</xdr:colOff>
      <xdr:row>28</xdr:row>
      <xdr:rowOff>82550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298450</xdr:colOff>
      <xdr:row>28</xdr:row>
      <xdr:rowOff>146050</xdr:rowOff>
    </xdr:from>
    <xdr:to>
      <xdr:col>14</xdr:col>
      <xdr:colOff>742950</xdr:colOff>
      <xdr:row>42</xdr:row>
      <xdr:rowOff>44450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31750</xdr:colOff>
      <xdr:row>28</xdr:row>
      <xdr:rowOff>158750</xdr:rowOff>
    </xdr:from>
    <xdr:to>
      <xdr:col>20</xdr:col>
      <xdr:colOff>476250</xdr:colOff>
      <xdr:row>42</xdr:row>
      <xdr:rowOff>57150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298450</xdr:colOff>
      <xdr:row>42</xdr:row>
      <xdr:rowOff>69850</xdr:rowOff>
    </xdr:from>
    <xdr:to>
      <xdr:col>14</xdr:col>
      <xdr:colOff>742950</xdr:colOff>
      <xdr:row>55</xdr:row>
      <xdr:rowOff>171450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19050</xdr:colOff>
      <xdr:row>42</xdr:row>
      <xdr:rowOff>82550</xdr:rowOff>
    </xdr:from>
    <xdr:to>
      <xdr:col>20</xdr:col>
      <xdr:colOff>463550</xdr:colOff>
      <xdr:row>55</xdr:row>
      <xdr:rowOff>184150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22"/>
  <sheetViews>
    <sheetView topLeftCell="AF1" workbookViewId="0">
      <selection activeCell="AV38" sqref="AV38"/>
    </sheetView>
  </sheetViews>
  <sheetFormatPr baseColWidth="10" defaultRowHeight="16" x14ac:dyDescent="0.2"/>
  <cols>
    <col min="1" max="1" width="10.83203125" style="2"/>
  </cols>
  <sheetData>
    <row r="1" spans="1:80" x14ac:dyDescent="0.2">
      <c r="A1" s="2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</row>
    <row r="2" spans="1:80" x14ac:dyDescent="0.2">
      <c r="A2" s="2">
        <v>43200</v>
      </c>
      <c r="B2" s="1">
        <v>0</v>
      </c>
      <c r="C2" s="1">
        <v>6.7699997453019001E-4</v>
      </c>
      <c r="D2" s="1">
        <v>1.15999998524785E-3</v>
      </c>
      <c r="E2" s="1">
        <v>3.9199998718686402E-4</v>
      </c>
      <c r="F2" s="1">
        <v>0</v>
      </c>
      <c r="G2" s="1">
        <v>0</v>
      </c>
      <c r="H2" s="1">
        <v>0</v>
      </c>
      <c r="I2" s="1">
        <v>0.20000000298023199</v>
      </c>
      <c r="J2" s="1">
        <v>5.0000000745057997E-2</v>
      </c>
      <c r="K2" s="1">
        <v>0</v>
      </c>
      <c r="L2" s="1">
        <v>1.1669999919831701E-2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1.00000004749745E-3</v>
      </c>
      <c r="U2" s="1">
        <v>1.87999997287988E-2</v>
      </c>
      <c r="V2" s="1">
        <v>4.6900000423192902E-2</v>
      </c>
      <c r="W2" s="1">
        <v>0</v>
      </c>
      <c r="X2" s="1">
        <v>3.06000001728534E-2</v>
      </c>
      <c r="Y2" s="1">
        <v>8.7400004267692497E-3</v>
      </c>
      <c r="Z2" s="1">
        <v>0</v>
      </c>
      <c r="AA2" s="1">
        <v>0</v>
      </c>
      <c r="AB2" s="1">
        <v>0</v>
      </c>
      <c r="AC2" s="1">
        <v>0</v>
      </c>
      <c r="AD2" s="1">
        <v>5.8900001458823603E-3</v>
      </c>
      <c r="AE2" s="1">
        <v>4.1700001806020702E-2</v>
      </c>
      <c r="AF2" s="1">
        <v>1.18000004440546E-2</v>
      </c>
      <c r="AG2" s="1">
        <v>0</v>
      </c>
      <c r="AH2" s="1">
        <v>0</v>
      </c>
      <c r="AI2" s="1">
        <v>5.6000001495704001E-4</v>
      </c>
      <c r="AJ2" s="1">
        <v>0</v>
      </c>
      <c r="AK2" s="1">
        <v>0</v>
      </c>
      <c r="AL2" s="1">
        <v>0</v>
      </c>
      <c r="AM2" s="1">
        <v>7.5099997047800503E-5</v>
      </c>
      <c r="AN2" s="1">
        <v>6.0600001597776998E-4</v>
      </c>
      <c r="AO2" s="1">
        <v>0</v>
      </c>
      <c r="AP2" s="1">
        <v>8.3699997048824998E-5</v>
      </c>
      <c r="AQ2" s="1">
        <v>5.0699999555945301E-3</v>
      </c>
      <c r="AR2" s="1">
        <v>0</v>
      </c>
      <c r="AS2" s="1">
        <v>1.8899999558925601E-2</v>
      </c>
      <c r="AT2" s="1">
        <v>1.2099999730708E-4</v>
      </c>
      <c r="AU2" s="1">
        <v>0</v>
      </c>
      <c r="AV2" s="1">
        <v>4.3300000834278697E-4</v>
      </c>
      <c r="AW2" s="1">
        <v>0</v>
      </c>
      <c r="AX2" s="1">
        <v>8.2000001566484495E-4</v>
      </c>
      <c r="AY2" s="1">
        <v>1.3000000035390199E-3</v>
      </c>
      <c r="AZ2" s="1">
        <v>1.0400000028312199E-2</v>
      </c>
      <c r="BA2" s="1">
        <v>8.93000033101998E-5</v>
      </c>
      <c r="BB2" s="1">
        <v>7.9699996858835203E-3</v>
      </c>
      <c r="BC2" s="1">
        <v>0</v>
      </c>
      <c r="BD2" s="1">
        <v>2.31599994003772E-3</v>
      </c>
      <c r="BE2" s="1">
        <v>1.1210000142455099E-2</v>
      </c>
      <c r="BF2" s="1">
        <v>0</v>
      </c>
      <c r="BG2" s="1">
        <v>7.8430000272078293E-9</v>
      </c>
      <c r="BH2" s="1">
        <v>1.7199999419972301E-3</v>
      </c>
      <c r="BI2" s="1">
        <v>3.2599999103695102E-3</v>
      </c>
      <c r="BJ2" s="1">
        <v>1.9300000276416499E-3</v>
      </c>
      <c r="BK2" s="1">
        <v>0</v>
      </c>
      <c r="BL2" s="1">
        <v>0</v>
      </c>
      <c r="BM2" s="1">
        <v>0</v>
      </c>
      <c r="BN2" s="1">
        <v>0</v>
      </c>
      <c r="BO2" s="1">
        <v>0</v>
      </c>
      <c r="BP2" s="1">
        <v>0</v>
      </c>
      <c r="BQ2" s="1">
        <v>0</v>
      </c>
      <c r="BR2" s="1">
        <v>0.10000000149011599</v>
      </c>
      <c r="BS2" s="1">
        <v>5.0000000745057997E-2</v>
      </c>
      <c r="BT2" s="1">
        <v>0</v>
      </c>
      <c r="BU2" s="1">
        <v>0</v>
      </c>
      <c r="BV2" s="1">
        <v>0</v>
      </c>
      <c r="BW2" s="1">
        <v>0</v>
      </c>
      <c r="BX2" s="1">
        <v>1000000</v>
      </c>
      <c r="BY2" s="1">
        <v>209000</v>
      </c>
      <c r="BZ2" s="1">
        <v>20000</v>
      </c>
      <c r="CA2" s="1">
        <v>0</v>
      </c>
      <c r="CB2" s="1">
        <v>1</v>
      </c>
    </row>
    <row r="3" spans="1:80" x14ac:dyDescent="0.2">
      <c r="A3" s="2">
        <v>46800</v>
      </c>
      <c r="B3" s="1">
        <v>5.3434341864203603E-4</v>
      </c>
      <c r="C3" s="1">
        <v>8.1584305548083305E-4</v>
      </c>
      <c r="D3" s="1">
        <v>1.27199006871057E-3</v>
      </c>
      <c r="E3" s="1">
        <v>6.2014526303449805E-4</v>
      </c>
      <c r="F3" s="1">
        <v>5.9771738045948298E-9</v>
      </c>
      <c r="G3" s="1">
        <v>2.5569328081211598E-9</v>
      </c>
      <c r="H3" s="1">
        <v>1.2725068220583001E-6</v>
      </c>
      <c r="I3" s="1">
        <v>0.20034418531718401</v>
      </c>
      <c r="J3" s="1">
        <v>4.9465657326415897E-2</v>
      </c>
      <c r="K3" s="1">
        <v>2.3662128518889098E-15</v>
      </c>
      <c r="L3" s="1">
        <v>1.16362634949816E-2</v>
      </c>
      <c r="M3" s="1">
        <v>1.1587818426312799E-4</v>
      </c>
      <c r="N3" s="1">
        <v>3.6570753812263499E-4</v>
      </c>
      <c r="O3" s="1">
        <v>1.58655542950623E-4</v>
      </c>
      <c r="P3" s="1">
        <v>7.7959501041704999E-6</v>
      </c>
      <c r="Q3" s="1">
        <v>3.6567927283175603E-5</v>
      </c>
      <c r="R3" s="1">
        <v>9.4147399834545704E-8</v>
      </c>
      <c r="S3" s="1">
        <v>1.87173842088602E-6</v>
      </c>
      <c r="T3" s="1">
        <v>7.2215976961188702E-4</v>
      </c>
      <c r="U3" s="1">
        <v>1.8581008773525799E-2</v>
      </c>
      <c r="V3" s="1">
        <v>4.5666447708848402E-2</v>
      </c>
      <c r="W3" s="1">
        <v>7.1799906405729904E-11</v>
      </c>
      <c r="X3" s="1">
        <v>2.7579746722900401E-2</v>
      </c>
      <c r="Y3" s="1">
        <v>6.5175861405653004E-3</v>
      </c>
      <c r="Z3" s="1">
        <v>1.76217423020799E-5</v>
      </c>
      <c r="AA3" s="1">
        <v>1.1359001872132201E-8</v>
      </c>
      <c r="AB3" s="1">
        <v>1.04579548804953E-10</v>
      </c>
      <c r="AC3" s="1">
        <v>3.15375175452697E-25</v>
      </c>
      <c r="AD3" s="1">
        <v>5.8291955751635302E-3</v>
      </c>
      <c r="AE3" s="1">
        <v>3.9714190793671798E-2</v>
      </c>
      <c r="AF3" s="1">
        <v>1.1049837250535099E-2</v>
      </c>
      <c r="AG3" s="1">
        <v>5.8593782346062397E-5</v>
      </c>
      <c r="AH3" s="1">
        <v>1.58986499185671E-5</v>
      </c>
      <c r="AI3" s="1">
        <v>7.8875363433057104E-4</v>
      </c>
      <c r="AJ3" s="1">
        <v>1.2233834918131601E-3</v>
      </c>
      <c r="AK3" s="1">
        <v>1.65244169622309E-4</v>
      </c>
      <c r="AL3" s="1">
        <v>1.85233544659894E-7</v>
      </c>
      <c r="AM3" s="1">
        <v>4.0599991645358401E-4</v>
      </c>
      <c r="AN3" s="1">
        <v>4.6055010937683197E-4</v>
      </c>
      <c r="AO3" s="1">
        <v>8.4392454320676696E-3</v>
      </c>
      <c r="AP3" s="1">
        <v>7.7868530331047503E-4</v>
      </c>
      <c r="AQ3" s="1">
        <v>7.0957400135576096E-3</v>
      </c>
      <c r="AR3" s="1">
        <v>5.8486993079997097E-3</v>
      </c>
      <c r="AS3" s="1">
        <v>1.7154115877462801E-2</v>
      </c>
      <c r="AT3" s="1">
        <v>5.1354833683779503E-4</v>
      </c>
      <c r="AU3" s="1">
        <v>9.2174245356653998E-10</v>
      </c>
      <c r="AV3" s="1">
        <v>1.39385609211822E-4</v>
      </c>
      <c r="AW3" s="1">
        <v>1.43110315480133E-7</v>
      </c>
      <c r="AX3" s="1">
        <v>2.8667100762731198E-4</v>
      </c>
      <c r="AY3" s="1">
        <v>1.0300553037213801E-3</v>
      </c>
      <c r="AZ3" s="1">
        <v>7.1465569399827601E-3</v>
      </c>
      <c r="BA3" s="1">
        <v>1.7575336409168601E-4</v>
      </c>
      <c r="BB3" s="1">
        <v>3.3175866506051101E-3</v>
      </c>
      <c r="BC3" s="1">
        <v>9.3712955340420203E-5</v>
      </c>
      <c r="BD3" s="1">
        <v>8.7130164429525103E-3</v>
      </c>
      <c r="BE3" s="1">
        <v>1.53047962128968E-2</v>
      </c>
      <c r="BF3" s="1">
        <v>2.1785373406893399E-3</v>
      </c>
      <c r="BG3" s="1">
        <v>1.20770779355256E-8</v>
      </c>
      <c r="BH3" s="1">
        <v>6.4458032806981097E-3</v>
      </c>
      <c r="BI3" s="1">
        <v>4.7096170585318401E-3</v>
      </c>
      <c r="BJ3" s="1">
        <v>3.8139717945667099E-3</v>
      </c>
      <c r="BK3" s="1">
        <v>2.7461040701198199E-2</v>
      </c>
      <c r="BL3" s="1">
        <v>6.7434371787417805E-7</v>
      </c>
      <c r="BM3" s="1">
        <v>4.2121892885281498E-8</v>
      </c>
      <c r="BN3" s="1">
        <v>1.3190684482293599E-9</v>
      </c>
      <c r="BO3" s="1">
        <v>8.5960856188414305E-8</v>
      </c>
      <c r="BP3" s="1">
        <v>3.0206888490240899E-10</v>
      </c>
      <c r="BQ3" s="1">
        <v>3.5989636855324602E-7</v>
      </c>
      <c r="BR3" s="1">
        <v>6.6027706030868896E-2</v>
      </c>
      <c r="BS3" s="1">
        <v>7.5427988723981695E-2</v>
      </c>
      <c r="BT3" s="1">
        <v>4.5141299681780498E-8</v>
      </c>
      <c r="BU3" s="1">
        <v>2.2564211134487399E-8</v>
      </c>
      <c r="BV3" s="1">
        <v>8.0757555421584002E-9</v>
      </c>
      <c r="BW3" s="1">
        <v>1.39556557942996E-7</v>
      </c>
      <c r="BX3" s="1">
        <v>1000000</v>
      </c>
      <c r="BY3" s="1">
        <v>209000</v>
      </c>
      <c r="BZ3" s="1">
        <v>20000</v>
      </c>
      <c r="CA3" s="1">
        <v>0</v>
      </c>
      <c r="CB3" s="1">
        <v>1</v>
      </c>
    </row>
    <row r="4" spans="1:80" x14ac:dyDescent="0.2">
      <c r="A4" s="2">
        <v>50400</v>
      </c>
      <c r="B4" s="1">
        <v>1.1491908278859E-3</v>
      </c>
      <c r="C4" s="1">
        <v>9.9470309846331107E-4</v>
      </c>
      <c r="D4" s="1">
        <v>1.3798254061763099E-3</v>
      </c>
      <c r="E4" s="1">
        <v>8.4078414697278997E-4</v>
      </c>
      <c r="F4" s="1">
        <v>3.9259195741257101E-8</v>
      </c>
      <c r="G4" s="1">
        <v>1.71531571770077E-8</v>
      </c>
      <c r="H4" s="1">
        <v>2.8519565066694E-5</v>
      </c>
      <c r="I4" s="1">
        <v>0.20104021844286199</v>
      </c>
      <c r="J4" s="1">
        <v>4.8850809917172E-2</v>
      </c>
      <c r="K4" s="1">
        <v>5.29232601238222E-15</v>
      </c>
      <c r="L4" s="1">
        <v>1.15971133038319E-2</v>
      </c>
      <c r="M4" s="1">
        <v>1.3395924447915199E-4</v>
      </c>
      <c r="N4" s="1">
        <v>1.2987194566020501E-3</v>
      </c>
      <c r="O4" s="1">
        <v>6.5181386198243498E-4</v>
      </c>
      <c r="P4" s="1">
        <v>3.0823362449234098E-5</v>
      </c>
      <c r="Q4" s="1">
        <v>7.90355909051069E-5</v>
      </c>
      <c r="R4" s="1">
        <v>4.5856950952055699E-7</v>
      </c>
      <c r="S4" s="1">
        <v>1.17896600973237E-5</v>
      </c>
      <c r="T4" s="1">
        <v>4.3559769856165001E-4</v>
      </c>
      <c r="U4" s="1">
        <v>1.8329289645224799E-2</v>
      </c>
      <c r="V4" s="1">
        <v>4.42712617792511E-2</v>
      </c>
      <c r="W4" s="1">
        <v>7.6436796006074603E-11</v>
      </c>
      <c r="X4" s="1">
        <v>2.44372582709582E-2</v>
      </c>
      <c r="Y4" s="1">
        <v>4.6318004636366397E-3</v>
      </c>
      <c r="Z4" s="1">
        <v>4.2021725967717402E-5</v>
      </c>
      <c r="AA4" s="1">
        <v>6.9694310065621206E-8</v>
      </c>
      <c r="AB4" s="1">
        <v>2.47488489048822E-10</v>
      </c>
      <c r="AC4" s="1">
        <v>3.7413672209765801E-24</v>
      </c>
      <c r="AD4" s="1">
        <v>5.7592030206698097E-3</v>
      </c>
      <c r="AE4" s="1">
        <v>3.7521288115118102E-2</v>
      </c>
      <c r="AF4" s="1">
        <v>1.02364227587129E-2</v>
      </c>
      <c r="AG4" s="1">
        <v>5.089153506276E-5</v>
      </c>
      <c r="AH4" s="1">
        <v>1.3271643129306801E-5</v>
      </c>
      <c r="AI4" s="1">
        <v>7.6209044313061498E-4</v>
      </c>
      <c r="AJ4" s="1">
        <v>1.68921316410628E-3</v>
      </c>
      <c r="AK4" s="1">
        <v>4.7234496088396401E-4</v>
      </c>
      <c r="AL4" s="1">
        <v>7.7955755823105101E-7</v>
      </c>
      <c r="AM4" s="1">
        <v>5.0865382877741396E-4</v>
      </c>
      <c r="AN4" s="1">
        <v>3.2644643847826198E-4</v>
      </c>
      <c r="AO4" s="1">
        <v>2.0590737153814199E-2</v>
      </c>
      <c r="AP4" s="1">
        <v>1.02015373453615E-3</v>
      </c>
      <c r="AQ4" s="1">
        <v>8.9811014837076399E-3</v>
      </c>
      <c r="AR4" s="1">
        <v>1.5752883964659001E-2</v>
      </c>
      <c r="AS4" s="1">
        <v>1.5267048588589001E-2</v>
      </c>
      <c r="AT4" s="1">
        <v>6.8703521005571296E-4</v>
      </c>
      <c r="AU4" s="1">
        <v>1.38479988713617E-9</v>
      </c>
      <c r="AV4" s="1">
        <v>3.5684011225123498E-5</v>
      </c>
      <c r="AW4" s="1">
        <v>2.6223524797648098E-7</v>
      </c>
      <c r="AX4" s="1">
        <v>6.8331644602398999E-5</v>
      </c>
      <c r="AY4" s="1">
        <v>7.1860178276151503E-4</v>
      </c>
      <c r="AZ4" s="1">
        <v>4.5059094462393404E-3</v>
      </c>
      <c r="BA4" s="1">
        <v>1.23057800191768E-4</v>
      </c>
      <c r="BB4" s="1">
        <v>9.4312822027606898E-4</v>
      </c>
      <c r="BC4" s="1">
        <v>1.1098411490257399E-4</v>
      </c>
      <c r="BD4" s="1">
        <v>1.33656444867351E-2</v>
      </c>
      <c r="BE4" s="1">
        <v>1.8154250790960801E-2</v>
      </c>
      <c r="BF4" s="1">
        <v>4.0076018982056301E-3</v>
      </c>
      <c r="BG4" s="1">
        <v>1.4950756713145101E-8</v>
      </c>
      <c r="BH4" s="1">
        <v>9.1638401491882793E-3</v>
      </c>
      <c r="BI4" s="1">
        <v>6.0894987951850303E-3</v>
      </c>
      <c r="BJ4" s="1">
        <v>5.3552372261781202E-3</v>
      </c>
      <c r="BK4" s="1">
        <v>6.2144275022976599E-2</v>
      </c>
      <c r="BL4" s="1">
        <v>1.3063744622106399E-6</v>
      </c>
      <c r="BM4" s="1">
        <v>7.0897943698869794E-8</v>
      </c>
      <c r="BN4" s="1">
        <v>1.8055724888046301E-9</v>
      </c>
      <c r="BO4" s="1">
        <v>1.97556910044789E-7</v>
      </c>
      <c r="BP4" s="1">
        <v>6.8930676431972101E-10</v>
      </c>
      <c r="BQ4" s="1">
        <v>6.1765593716609603E-7</v>
      </c>
      <c r="BR4" s="1">
        <v>3.5256040272289797E-2</v>
      </c>
      <c r="BS4" s="1">
        <v>9.2764260900601303E-2</v>
      </c>
      <c r="BT4" s="1">
        <v>2.3040525318436299E-7</v>
      </c>
      <c r="BU4" s="1">
        <v>5.3364491747571998E-8</v>
      </c>
      <c r="BV4" s="1">
        <v>2.1174662653814099E-8</v>
      </c>
      <c r="BW4" s="1">
        <v>1.5452054337139501E-7</v>
      </c>
      <c r="BX4" s="1">
        <v>1000000</v>
      </c>
      <c r="BY4" s="1">
        <v>209000</v>
      </c>
      <c r="BZ4" s="1">
        <v>20000</v>
      </c>
      <c r="CA4" s="1">
        <v>0</v>
      </c>
      <c r="CB4" s="1">
        <v>1</v>
      </c>
    </row>
    <row r="5" spans="1:80" x14ac:dyDescent="0.2">
      <c r="A5" s="2">
        <v>54000</v>
      </c>
      <c r="B5" s="1">
        <v>1.8289132249056099E-3</v>
      </c>
      <c r="C5" s="1">
        <v>1.1832263029783201E-3</v>
      </c>
      <c r="D5" s="1">
        <v>1.4387086788563599E-3</v>
      </c>
      <c r="E5" s="1">
        <v>9.6401992815952503E-4</v>
      </c>
      <c r="F5" s="1">
        <v>1.7508609343404801E-7</v>
      </c>
      <c r="G5" s="1">
        <v>7.82494825051605E-8</v>
      </c>
      <c r="H5" s="1">
        <v>2.4835899750619002E-4</v>
      </c>
      <c r="I5" s="1">
        <v>0.20233631030743901</v>
      </c>
      <c r="J5" s="1">
        <v>4.8171087520152402E-2</v>
      </c>
      <c r="K5" s="1">
        <v>8.86934132394148E-15</v>
      </c>
      <c r="L5" s="1">
        <v>1.15534109891922E-2</v>
      </c>
      <c r="M5" s="1">
        <v>1.20885337169738E-4</v>
      </c>
      <c r="N5" s="1">
        <v>2.8697913107520599E-3</v>
      </c>
      <c r="O5" s="1">
        <v>1.5619554563519101E-3</v>
      </c>
      <c r="P5" s="1">
        <v>6.5725048271399802E-5</v>
      </c>
      <c r="Q5" s="1">
        <v>1.1406802328380301E-4</v>
      </c>
      <c r="R5" s="1">
        <v>1.7885204730787901E-6</v>
      </c>
      <c r="S5" s="1">
        <v>3.7929622814889298E-5</v>
      </c>
      <c r="T5" s="1">
        <v>2.7329351917217501E-4</v>
      </c>
      <c r="U5" s="1">
        <v>1.80513443110394E-2</v>
      </c>
      <c r="V5" s="1">
        <v>4.2758839455421298E-2</v>
      </c>
      <c r="W5" s="1">
        <v>8.3680792705783205E-11</v>
      </c>
      <c r="X5" s="1">
        <v>2.13400782661501E-2</v>
      </c>
      <c r="Y5" s="1">
        <v>3.1591649141053898E-3</v>
      </c>
      <c r="Z5" s="1">
        <v>7.9242502614260404E-5</v>
      </c>
      <c r="AA5" s="1">
        <v>3.0030805718995398E-7</v>
      </c>
      <c r="AB5" s="1">
        <v>5.1487763130369597E-10</v>
      </c>
      <c r="AC5" s="1">
        <v>2.3499468649501001E-23</v>
      </c>
      <c r="AD5" s="1">
        <v>5.6817925178418802E-3</v>
      </c>
      <c r="AE5" s="1">
        <v>3.5208131031824103E-2</v>
      </c>
      <c r="AF5" s="1">
        <v>9.3960797732995406E-3</v>
      </c>
      <c r="AG5" s="1">
        <v>4.4888266904997E-5</v>
      </c>
      <c r="AH5" s="1">
        <v>1.1465360427935899E-5</v>
      </c>
      <c r="AI5" s="1">
        <v>4.8886668684208095E-4</v>
      </c>
      <c r="AJ5" s="1">
        <v>1.66608730153995E-3</v>
      </c>
      <c r="AK5" s="1">
        <v>9.1128916742155104E-4</v>
      </c>
      <c r="AL5" s="1">
        <v>2.74574752822813E-6</v>
      </c>
      <c r="AM5" s="1">
        <v>4.86668714397463E-4</v>
      </c>
      <c r="AN5" s="1">
        <v>2.0275898838318301E-4</v>
      </c>
      <c r="AO5" s="1">
        <v>3.4259918046098903E-2</v>
      </c>
      <c r="AP5" s="1">
        <v>1.0015370388153401E-3</v>
      </c>
      <c r="AQ5" s="1">
        <v>1.07752940079541E-2</v>
      </c>
      <c r="AR5" s="1">
        <v>2.81009164749732E-2</v>
      </c>
      <c r="AS5" s="1">
        <v>1.33265934533832E-2</v>
      </c>
      <c r="AT5" s="1">
        <v>7.2217511841381004E-4</v>
      </c>
      <c r="AU5" s="1">
        <v>2.0904971290554801E-9</v>
      </c>
      <c r="AV5" s="1">
        <v>7.29787428339823E-6</v>
      </c>
      <c r="AW5" s="1">
        <v>4.9635620689152905E-7</v>
      </c>
      <c r="AX5" s="1">
        <v>9.1191184220166897E-6</v>
      </c>
      <c r="AY5" s="1">
        <v>4.50581017368845E-4</v>
      </c>
      <c r="AZ5" s="1">
        <v>2.59353431768366E-3</v>
      </c>
      <c r="BA5" s="1">
        <v>5.9332465263934801E-5</v>
      </c>
      <c r="BB5" s="1">
        <v>1.5975349076265201E-4</v>
      </c>
      <c r="BC5" s="1">
        <v>9.3644501656328999E-5</v>
      </c>
      <c r="BD5" s="1">
        <v>1.6358083768493299E-2</v>
      </c>
      <c r="BE5" s="1">
        <v>1.9578786019324401E-2</v>
      </c>
      <c r="BF5" s="1">
        <v>5.5293228877191401E-3</v>
      </c>
      <c r="BG5" s="1">
        <v>1.45395822876086E-8</v>
      </c>
      <c r="BH5" s="1">
        <v>1.0377287716415599E-2</v>
      </c>
      <c r="BI5" s="1">
        <v>7.39626555748651E-3</v>
      </c>
      <c r="BJ5" s="1">
        <v>6.4759614235272798E-3</v>
      </c>
      <c r="BK5" s="1">
        <v>0.10963317931922099</v>
      </c>
      <c r="BL5" s="1">
        <v>2.4795862852071699E-6</v>
      </c>
      <c r="BM5" s="1">
        <v>1.3008536035808101E-7</v>
      </c>
      <c r="BN5" s="1">
        <v>2.3129816257917501E-9</v>
      </c>
      <c r="BO5" s="1">
        <v>3.98442873014745E-7</v>
      </c>
      <c r="BP5" s="1">
        <v>1.26085874961187E-9</v>
      </c>
      <c r="BQ5" s="1">
        <v>1.10555257430979E-6</v>
      </c>
      <c r="BR5" s="1">
        <v>1.8700057275936599E-2</v>
      </c>
      <c r="BS5" s="1">
        <v>9.2115298572588294E-2</v>
      </c>
      <c r="BT5" s="1">
        <v>7.4485974199742198E-7</v>
      </c>
      <c r="BU5" s="1">
        <v>1.08831588644759E-7</v>
      </c>
      <c r="BV5" s="1">
        <v>4.5724606614672097E-8</v>
      </c>
      <c r="BW5" s="1">
        <v>1.7509427314096201E-7</v>
      </c>
      <c r="BX5" s="1">
        <v>1000000</v>
      </c>
      <c r="BY5" s="1">
        <v>209000</v>
      </c>
      <c r="BZ5" s="1">
        <v>20000</v>
      </c>
      <c r="CA5" s="1">
        <v>0</v>
      </c>
      <c r="CB5" s="1">
        <v>1</v>
      </c>
    </row>
    <row r="6" spans="1:80" x14ac:dyDescent="0.2">
      <c r="A6" s="2">
        <v>57600</v>
      </c>
      <c r="B6" s="1">
        <v>2.5772507599865499E-3</v>
      </c>
      <c r="C6" s="1">
        <v>1.3730208392120199E-3</v>
      </c>
      <c r="D6" s="1">
        <v>1.4613579187401601E-3</v>
      </c>
      <c r="E6" s="1">
        <v>1.0137894646480401E-3</v>
      </c>
      <c r="F6" s="1">
        <v>6.6720234968659801E-7</v>
      </c>
      <c r="G6" s="1">
        <v>3.0218212913629498E-7</v>
      </c>
      <c r="H6" s="1">
        <v>1.1260367487229701E-3</v>
      </c>
      <c r="I6" s="1">
        <v>0.205498794328934</v>
      </c>
      <c r="J6" s="1">
        <v>4.74227499850714E-2</v>
      </c>
      <c r="K6" s="1">
        <v>1.13464000068468E-14</v>
      </c>
      <c r="L6" s="1">
        <v>1.1504772940212999E-2</v>
      </c>
      <c r="M6" s="1">
        <v>1.0343128275337299E-4</v>
      </c>
      <c r="N6" s="1">
        <v>5.0983282042792802E-3</v>
      </c>
      <c r="O6" s="1">
        <v>2.90286953930609E-3</v>
      </c>
      <c r="P6" s="1">
        <v>1.07197713079144E-4</v>
      </c>
      <c r="Q6" s="1">
        <v>1.3436658516567901E-4</v>
      </c>
      <c r="R6" s="1">
        <v>6.36355998267361E-6</v>
      </c>
      <c r="S6" s="1">
        <v>8.3500712742948899E-5</v>
      </c>
      <c r="T6" s="1">
        <v>1.7689718671049399E-4</v>
      </c>
      <c r="U6" s="1">
        <v>1.77457520091075E-2</v>
      </c>
      <c r="V6" s="1">
        <v>4.1129903445686899E-2</v>
      </c>
      <c r="W6" s="1">
        <v>8.7501707534247502E-11</v>
      </c>
      <c r="X6" s="1">
        <v>1.83412919369467E-2</v>
      </c>
      <c r="Y6" s="1">
        <v>2.06008794215236E-3</v>
      </c>
      <c r="Z6" s="1">
        <v>1.2819354596751899E-4</v>
      </c>
      <c r="AA6" s="1">
        <v>1.12270014135099E-6</v>
      </c>
      <c r="AB6" s="1">
        <v>9.8230212232459294E-10</v>
      </c>
      <c r="AC6" s="1">
        <v>8.0254484866702502E-23</v>
      </c>
      <c r="AD6" s="1">
        <v>5.5965326533014203E-3</v>
      </c>
      <c r="AE6" s="1">
        <v>3.2791701665874501E-2</v>
      </c>
      <c r="AF6" s="1">
        <v>8.5384258614651098E-3</v>
      </c>
      <c r="AG6" s="1">
        <v>4.0910956189686301E-5</v>
      </c>
      <c r="AH6" s="1">
        <v>1.01757585362633E-5</v>
      </c>
      <c r="AI6" s="1">
        <v>1.9176946335073999E-4</v>
      </c>
      <c r="AJ6" s="1">
        <v>1.4133087634577101E-3</v>
      </c>
      <c r="AK6" s="1">
        <v>1.1098174753094801E-3</v>
      </c>
      <c r="AL6" s="1">
        <v>9.1942997088942605E-6</v>
      </c>
      <c r="AM6" s="1">
        <v>4.27968925835231E-4</v>
      </c>
      <c r="AN6" s="1">
        <v>9.7430074616766197E-5</v>
      </c>
      <c r="AO6" s="1">
        <v>4.7838879632689499E-2</v>
      </c>
      <c r="AP6" s="1">
        <v>8.8230547583900796E-4</v>
      </c>
      <c r="AQ6" s="1">
        <v>1.25796454122503E-2</v>
      </c>
      <c r="AR6" s="1">
        <v>4.1401209714343801E-2</v>
      </c>
      <c r="AS6" s="1">
        <v>1.1382372682406199E-2</v>
      </c>
      <c r="AT6" s="1">
        <v>7.0864948869592899E-4</v>
      </c>
      <c r="AU6" s="1">
        <v>2.12937142479701E-9</v>
      </c>
      <c r="AV6" s="1">
        <v>1.1429199625613401E-6</v>
      </c>
      <c r="AW6" s="1">
        <v>9.3484527296993101E-7</v>
      </c>
      <c r="AX6" s="1">
        <v>4.9615130782946801E-7</v>
      </c>
      <c r="AY6" s="1">
        <v>2.5804508698687602E-4</v>
      </c>
      <c r="AZ6" s="1">
        <v>1.34577629871771E-3</v>
      </c>
      <c r="BA6" s="1">
        <v>2.22304253178111E-5</v>
      </c>
      <c r="BB6" s="1">
        <v>1.4341018922064299E-5</v>
      </c>
      <c r="BC6" s="1">
        <v>6.7457816543202101E-5</v>
      </c>
      <c r="BD6" s="1">
        <v>1.81519312487371E-2</v>
      </c>
      <c r="BE6" s="1">
        <v>2.0272027010237E-2</v>
      </c>
      <c r="BF6" s="1">
        <v>6.8257805098863302E-3</v>
      </c>
      <c r="BG6" s="1">
        <v>1.16744346204726E-8</v>
      </c>
      <c r="BH6" s="1">
        <v>1.0733131944405399E-2</v>
      </c>
      <c r="BI6" s="1">
        <v>8.6996528651545699E-3</v>
      </c>
      <c r="BJ6" s="1">
        <v>7.2091275081538602E-3</v>
      </c>
      <c r="BK6" s="1">
        <v>0.161782209633164</v>
      </c>
      <c r="BL6" s="1">
        <v>4.5279488746147904E-6</v>
      </c>
      <c r="BM6" s="1">
        <v>2.4252095005294499E-7</v>
      </c>
      <c r="BN6" s="1">
        <v>2.8373164713677602E-9</v>
      </c>
      <c r="BO6" s="1">
        <v>7.55793135199657E-7</v>
      </c>
      <c r="BP6" s="1">
        <v>2.10701177695488E-9</v>
      </c>
      <c r="BQ6" s="1">
        <v>1.9623739059264598E-6</v>
      </c>
      <c r="BR6" s="1">
        <v>9.6130922676591606E-3</v>
      </c>
      <c r="BS6" s="1">
        <v>8.1573739661624595E-2</v>
      </c>
      <c r="BT6" s="1">
        <v>1.8497361741874501E-6</v>
      </c>
      <c r="BU6" s="1">
        <v>2.0655104045158899E-7</v>
      </c>
      <c r="BV6" s="1">
        <v>8.9137923089336895E-8</v>
      </c>
      <c r="BW6" s="1">
        <v>1.8938939500356101E-7</v>
      </c>
      <c r="BX6" s="1">
        <v>1000000</v>
      </c>
      <c r="BY6" s="1">
        <v>209000</v>
      </c>
      <c r="BZ6" s="1">
        <v>20000</v>
      </c>
      <c r="CA6" s="1">
        <v>0</v>
      </c>
      <c r="CB6" s="1">
        <v>1</v>
      </c>
    </row>
    <row r="7" spans="1:80" x14ac:dyDescent="0.2">
      <c r="A7" s="2">
        <v>61200</v>
      </c>
      <c r="B7" s="1">
        <v>3.3120539192496999E-3</v>
      </c>
      <c r="C7" s="1">
        <v>1.55685458568874E-3</v>
      </c>
      <c r="D7" s="1">
        <v>1.4723100637972499E-3</v>
      </c>
      <c r="E7" s="1">
        <v>1.03724299875878E-3</v>
      </c>
      <c r="F7" s="1">
        <v>2.2227403133071599E-6</v>
      </c>
      <c r="G7" s="1">
        <v>1.00853419265157E-6</v>
      </c>
      <c r="H7" s="1">
        <v>2.8916307227254598E-3</v>
      </c>
      <c r="I7" s="1">
        <v>0.21116675368857499</v>
      </c>
      <c r="J7" s="1">
        <v>4.6687946825808201E-2</v>
      </c>
      <c r="K7" s="1">
        <v>1.0551351981693001E-14</v>
      </c>
      <c r="L7" s="1">
        <v>1.14564658675193E-2</v>
      </c>
      <c r="M7" s="1">
        <v>8.8193964867534097E-5</v>
      </c>
      <c r="N7" s="1">
        <v>7.70664337470246E-3</v>
      </c>
      <c r="O7" s="1">
        <v>4.4801444001727198E-3</v>
      </c>
      <c r="P7" s="1">
        <v>1.4804502591921599E-4</v>
      </c>
      <c r="Q7" s="1">
        <v>1.4098801758077401E-4</v>
      </c>
      <c r="R7" s="1">
        <v>2.05070294662849E-5</v>
      </c>
      <c r="S7" s="1">
        <v>1.58975945140211E-4</v>
      </c>
      <c r="T7" s="1">
        <v>1.05287141399494E-4</v>
      </c>
      <c r="U7" s="1">
        <v>1.7446110987938499E-2</v>
      </c>
      <c r="V7" s="1">
        <v>3.9567036460888799E-2</v>
      </c>
      <c r="W7" s="1">
        <v>7.5516864692215394E-11</v>
      </c>
      <c r="X7" s="1">
        <v>1.5770142132397299E-2</v>
      </c>
      <c r="Y7" s="1">
        <v>1.34488268977196E-3</v>
      </c>
      <c r="Z7" s="1">
        <v>1.8093972200915301E-4</v>
      </c>
      <c r="AA7" s="1">
        <v>3.7230396515305799E-6</v>
      </c>
      <c r="AB7" s="1">
        <v>1.6998653116656101E-9</v>
      </c>
      <c r="AC7" s="1">
        <v>1.3978164695962999E-22</v>
      </c>
      <c r="AD7" s="1">
        <v>5.51279593573464E-3</v>
      </c>
      <c r="AE7" s="1">
        <v>3.0546790120789698E-2</v>
      </c>
      <c r="AF7" s="1">
        <v>7.7609965947572201E-3</v>
      </c>
      <c r="AG7" s="1">
        <v>3.7899453178466098E-5</v>
      </c>
      <c r="AH7" s="1">
        <v>9.1606450476134395E-6</v>
      </c>
      <c r="AI7" s="1">
        <v>5.4986936372323902E-5</v>
      </c>
      <c r="AJ7" s="1">
        <v>1.12929553822419E-3</v>
      </c>
      <c r="AK7" s="1">
        <v>7.0308411788425301E-4</v>
      </c>
      <c r="AL7" s="1">
        <v>2.8779532754864601E-5</v>
      </c>
      <c r="AM7" s="1">
        <v>3.73574962096637E-4</v>
      </c>
      <c r="AN7" s="1">
        <v>3.1050402181389201E-5</v>
      </c>
      <c r="AO7" s="1">
        <v>5.94648320773047E-2</v>
      </c>
      <c r="AP7" s="1">
        <v>7.53355975673063E-4</v>
      </c>
      <c r="AQ7" s="1">
        <v>1.42425749589475E-2</v>
      </c>
      <c r="AR7" s="1">
        <v>5.3267030607571798E-2</v>
      </c>
      <c r="AS7" s="1">
        <v>9.6548843278713003E-3</v>
      </c>
      <c r="AT7" s="1">
        <v>6.8527619541678905E-4</v>
      </c>
      <c r="AU7" s="1">
        <v>1.6339703846308099E-9</v>
      </c>
      <c r="AV7" s="1">
        <v>1.5525345004958699E-7</v>
      </c>
      <c r="AW7" s="1">
        <v>1.65558685805826E-6</v>
      </c>
      <c r="AX7" s="1">
        <v>7.7595465705510607E-9</v>
      </c>
      <c r="AY7" s="1">
        <v>1.46021757913732E-4</v>
      </c>
      <c r="AZ7" s="1">
        <v>6.6559371509631899E-4</v>
      </c>
      <c r="BA7" s="1">
        <v>7.6426049473849703E-6</v>
      </c>
      <c r="BB7" s="1">
        <v>7.2412294121627502E-7</v>
      </c>
      <c r="BC7" s="1">
        <v>4.6164490172565501E-5</v>
      </c>
      <c r="BD7" s="1">
        <v>1.8968133889800402E-2</v>
      </c>
      <c r="BE7" s="1">
        <v>2.0583865130463602E-2</v>
      </c>
      <c r="BF7" s="1">
        <v>7.8215477555606192E-3</v>
      </c>
      <c r="BG7" s="1">
        <v>7.4342228538234501E-9</v>
      </c>
      <c r="BH7" s="1">
        <v>1.0619235156940601E-2</v>
      </c>
      <c r="BI7" s="1">
        <v>9.8958142961852492E-3</v>
      </c>
      <c r="BJ7" s="1">
        <v>7.5717242173107199E-3</v>
      </c>
      <c r="BK7" s="1">
        <v>0.20850892233912699</v>
      </c>
      <c r="BL7" s="1">
        <v>7.6767890647537501E-6</v>
      </c>
      <c r="BM7" s="1">
        <v>4.2674371844728799E-7</v>
      </c>
      <c r="BN7" s="1">
        <v>3.4204142338965801E-9</v>
      </c>
      <c r="BO7" s="1">
        <v>1.30777380267275E-6</v>
      </c>
      <c r="BP7" s="1">
        <v>3.2322615065074599E-9</v>
      </c>
      <c r="BQ7" s="1">
        <v>3.28535070416133E-6</v>
      </c>
      <c r="BR7" s="1">
        <v>4.3910684439436602E-3</v>
      </c>
      <c r="BS7" s="1">
        <v>6.7879492973312999E-2</v>
      </c>
      <c r="BT7" s="1">
        <v>4.2317712394505498E-6</v>
      </c>
      <c r="BU7" s="1">
        <v>3.5539142063414998E-7</v>
      </c>
      <c r="BV7" s="1">
        <v>1.5419145889564099E-7</v>
      </c>
      <c r="BW7" s="1">
        <v>1.6879711828640299E-7</v>
      </c>
      <c r="BX7" s="1">
        <v>1000000</v>
      </c>
      <c r="BY7" s="1">
        <v>209000</v>
      </c>
      <c r="BZ7" s="1">
        <v>20000</v>
      </c>
      <c r="CA7" s="1">
        <v>0</v>
      </c>
      <c r="CB7" s="1">
        <v>1</v>
      </c>
    </row>
    <row r="8" spans="1:80" x14ac:dyDescent="0.2">
      <c r="A8" s="2">
        <v>64800</v>
      </c>
      <c r="B8" s="1">
        <v>3.8478984096795002E-3</v>
      </c>
      <c r="C8" s="1">
        <v>1.71988839210426E-3</v>
      </c>
      <c r="D8" s="1">
        <v>1.4808962868587999E-3</v>
      </c>
      <c r="E8" s="1">
        <v>1.05166997531912E-3</v>
      </c>
      <c r="F8" s="1">
        <v>5.9870515508014503E-6</v>
      </c>
      <c r="G8" s="1">
        <v>2.7020493032709598E-6</v>
      </c>
      <c r="H8" s="1">
        <v>4.5520654506459E-3</v>
      </c>
      <c r="I8" s="1">
        <v>0.21635247727180101</v>
      </c>
      <c r="J8" s="1">
        <v>4.6152102335378399E-2</v>
      </c>
      <c r="K8" s="1">
        <v>5.8959885774312197E-15</v>
      </c>
      <c r="L8" s="1">
        <v>1.14208872653401E-2</v>
      </c>
      <c r="M8" s="1">
        <v>7.8136676067475601E-5</v>
      </c>
      <c r="N8" s="1">
        <v>9.8660065180778394E-3</v>
      </c>
      <c r="O8" s="1">
        <v>5.7814604073770804E-3</v>
      </c>
      <c r="P8" s="1">
        <v>1.7795475229340701E-4</v>
      </c>
      <c r="Q8" s="1">
        <v>1.4087637831817099E-4</v>
      </c>
      <c r="R8" s="1">
        <v>5.4811066260938001E-5</v>
      </c>
      <c r="S8" s="1">
        <v>3.6293344285335399E-4</v>
      </c>
      <c r="T8" s="1">
        <v>5.2775903077925499E-5</v>
      </c>
      <c r="U8" s="1">
        <v>1.7227870732268499E-2</v>
      </c>
      <c r="V8" s="1">
        <v>3.8450053250024603E-2</v>
      </c>
      <c r="W8" s="1">
        <v>4.1262481106682497E-11</v>
      </c>
      <c r="X8" s="1">
        <v>1.4104176191326E-2</v>
      </c>
      <c r="Y8" s="1">
        <v>9.8125580280649196E-4</v>
      </c>
      <c r="Z8" s="1">
        <v>2.16865088512541E-4</v>
      </c>
      <c r="AA8" s="1">
        <v>1.0147171244466699E-5</v>
      </c>
      <c r="AB8" s="1">
        <v>2.43632651441741E-9</v>
      </c>
      <c r="AC8" s="1">
        <v>9.0659693634838101E-23</v>
      </c>
      <c r="AD8" s="1">
        <v>5.4517687156632102E-3</v>
      </c>
      <c r="AE8" s="1">
        <v>2.8986724781837898E-2</v>
      </c>
      <c r="AF8" s="1">
        <v>7.2321871764547598E-3</v>
      </c>
      <c r="AG8" s="1">
        <v>3.5830873305499599E-5</v>
      </c>
      <c r="AH8" s="1">
        <v>8.4569955432657194E-6</v>
      </c>
      <c r="AI8" s="1">
        <v>9.6041273143139103E-6</v>
      </c>
      <c r="AJ8" s="1">
        <v>9.36395406012066E-4</v>
      </c>
      <c r="AK8" s="1">
        <v>1.41334421057333E-4</v>
      </c>
      <c r="AL8" s="1">
        <v>7.73354236270017E-5</v>
      </c>
      <c r="AM8" s="1">
        <v>3.38399209419146E-4</v>
      </c>
      <c r="AN8" s="1">
        <v>4.4883385704778399E-6</v>
      </c>
      <c r="AO8" s="1">
        <v>6.7083312558489094E-2</v>
      </c>
      <c r="AP8" s="1">
        <v>6.6794236402266903E-4</v>
      </c>
      <c r="AQ8" s="1">
        <v>1.53972659109141E-2</v>
      </c>
      <c r="AR8" s="1">
        <v>6.1030300901701598E-2</v>
      </c>
      <c r="AS8" s="1">
        <v>8.4386503855277996E-3</v>
      </c>
      <c r="AT8" s="1">
        <v>6.7514965735270796E-4</v>
      </c>
      <c r="AU8" s="1">
        <v>8.76657866401058E-10</v>
      </c>
      <c r="AV8" s="1">
        <v>2.3971866288812002E-8</v>
      </c>
      <c r="AW8" s="1">
        <v>2.4875058635758101E-6</v>
      </c>
      <c r="AX8" s="1">
        <v>1.2253419372729599E-11</v>
      </c>
      <c r="AY8" s="1">
        <v>9.4803450854932103E-5</v>
      </c>
      <c r="AZ8" s="1">
        <v>3.6146298840344698E-4</v>
      </c>
      <c r="BA8" s="1">
        <v>3.1810049391072E-6</v>
      </c>
      <c r="BB8" s="1">
        <v>2.5343950318308601E-8</v>
      </c>
      <c r="BC8" s="1">
        <v>3.3505166041071699E-5</v>
      </c>
      <c r="BD8" s="1">
        <v>1.9111135552037001E-2</v>
      </c>
      <c r="BE8" s="1">
        <v>2.0678216083227102E-2</v>
      </c>
      <c r="BF8" s="1">
        <v>8.4032565713758802E-3</v>
      </c>
      <c r="BG8" s="1">
        <v>3.2441411014188098E-9</v>
      </c>
      <c r="BH8" s="1">
        <v>1.03701888561884E-2</v>
      </c>
      <c r="BI8" s="1">
        <v>1.0725660005534999E-2</v>
      </c>
      <c r="BJ8" s="1">
        <v>7.6751591954695997E-3</v>
      </c>
      <c r="BK8" s="1">
        <v>0.23813994237384001</v>
      </c>
      <c r="BL8" s="1">
        <v>1.09210574846361E-5</v>
      </c>
      <c r="BM8" s="1">
        <v>6.3804516358321596E-7</v>
      </c>
      <c r="BN8" s="1">
        <v>4.0111062615079396E-9</v>
      </c>
      <c r="BO8" s="1">
        <v>1.88863775470398E-6</v>
      </c>
      <c r="BP8" s="1">
        <v>4.2743289607723704E-9</v>
      </c>
      <c r="BQ8" s="1">
        <v>4.7296840987154298E-6</v>
      </c>
      <c r="BR8" s="1">
        <v>1.5172345781668201E-3</v>
      </c>
      <c r="BS8" s="1">
        <v>5.7151006758163501E-2</v>
      </c>
      <c r="BT8" s="1">
        <v>1.14955891015024E-5</v>
      </c>
      <c r="BU8" s="1">
        <v>5.0834691297301204E-7</v>
      </c>
      <c r="BV8" s="1">
        <v>2.1932499183693E-7</v>
      </c>
      <c r="BW8" s="1">
        <v>9.44220042619123E-8</v>
      </c>
      <c r="BX8" s="1">
        <v>1000000</v>
      </c>
      <c r="BY8" s="1">
        <v>209000</v>
      </c>
      <c r="BZ8" s="1">
        <v>20000</v>
      </c>
      <c r="CA8" s="1">
        <v>0</v>
      </c>
      <c r="CB8" s="1">
        <v>1</v>
      </c>
    </row>
    <row r="9" spans="1:80" x14ac:dyDescent="0.2">
      <c r="A9" s="2">
        <v>68400</v>
      </c>
      <c r="B9" s="1">
        <v>4.0460828141342404E-3</v>
      </c>
      <c r="C9" s="1">
        <v>1.85323683589244E-3</v>
      </c>
      <c r="D9" s="1">
        <v>1.4895779098841001E-3</v>
      </c>
      <c r="E9" s="1">
        <v>1.0623053938193601E-3</v>
      </c>
      <c r="F9" s="1">
        <v>1.18802099279344E-5</v>
      </c>
      <c r="G9" s="1">
        <v>5.3324839721739298E-6</v>
      </c>
      <c r="H9" s="1">
        <v>4.9997046089281802E-3</v>
      </c>
      <c r="I9" s="1">
        <v>0.21776102350734999</v>
      </c>
      <c r="J9" s="1">
        <v>4.5953917930923599E-2</v>
      </c>
      <c r="K9" s="1">
        <v>8.4811281049838396E-16</v>
      </c>
      <c r="L9" s="1">
        <v>1.14076519150383E-2</v>
      </c>
      <c r="M9" s="1">
        <v>7.44334783204984E-5</v>
      </c>
      <c r="N9" s="1">
        <v>1.0870965573150201E-2</v>
      </c>
      <c r="O9" s="1">
        <v>6.4011607931928702E-3</v>
      </c>
      <c r="P9" s="1">
        <v>1.9144494503071501E-4</v>
      </c>
      <c r="Q9" s="1">
        <v>1.4075144144080299E-4</v>
      </c>
      <c r="R9" s="1">
        <v>1.0672980102319701E-4</v>
      </c>
      <c r="S9" s="1">
        <v>2.3061676982070998E-3</v>
      </c>
      <c r="T9" s="1">
        <v>2.7716742197814499E-5</v>
      </c>
      <c r="U9" s="1">
        <v>1.7147211566334399E-2</v>
      </c>
      <c r="V9" s="1">
        <v>3.8041760862234798E-2</v>
      </c>
      <c r="W9" s="1">
        <v>6.2921158786984296E-12</v>
      </c>
      <c r="X9" s="1">
        <v>1.35291817788744E-2</v>
      </c>
      <c r="Y9" s="1">
        <v>8.7245975825250995E-4</v>
      </c>
      <c r="Z9" s="1">
        <v>1.9090393078028599E-4</v>
      </c>
      <c r="AA9" s="1">
        <v>2.0687915873446701E-5</v>
      </c>
      <c r="AB9" s="1">
        <v>2.5174957060108199E-9</v>
      </c>
      <c r="AC9" s="1">
        <v>5.5235442789980803E-24</v>
      </c>
      <c r="AD9" s="1">
        <v>5.4293151742808203E-3</v>
      </c>
      <c r="AE9" s="1">
        <v>2.84257453418163E-2</v>
      </c>
      <c r="AF9" s="1">
        <v>7.0444031058641199E-3</v>
      </c>
      <c r="AG9" s="1">
        <v>3.4857618251401797E-5</v>
      </c>
      <c r="AH9" s="1">
        <v>8.1100577685097298E-6</v>
      </c>
      <c r="AI9" s="1">
        <v>1.6937389849734899E-7</v>
      </c>
      <c r="AJ9" s="1">
        <v>8.5173765946095696E-4</v>
      </c>
      <c r="AK9" s="1">
        <v>9.83164610175301E-7</v>
      </c>
      <c r="AL9" s="1">
        <v>1.61238622737025E-4</v>
      </c>
      <c r="AM9" s="1">
        <v>3.24004690713533E-4</v>
      </c>
      <c r="AN9" s="1">
        <v>4.2301600083021903E-8</v>
      </c>
      <c r="AO9" s="1">
        <v>6.9931768292794405E-2</v>
      </c>
      <c r="AP9" s="1">
        <v>6.3651767162407099E-4</v>
      </c>
      <c r="AQ9" s="1">
        <v>1.5812736807819298E-2</v>
      </c>
      <c r="AR9" s="1">
        <v>6.4558758405182701E-2</v>
      </c>
      <c r="AS9" s="1">
        <v>7.8343690797681408E-3</v>
      </c>
      <c r="AT9" s="1">
        <v>6.9027596716303202E-4</v>
      </c>
      <c r="AU9" s="1">
        <v>1.26340510427549E-10</v>
      </c>
      <c r="AV9" s="1">
        <v>1.75510252752611E-9</v>
      </c>
      <c r="AW9" s="1">
        <v>3.40410403570943E-6</v>
      </c>
      <c r="AX9" s="1">
        <v>2.25686039069762E-20</v>
      </c>
      <c r="AY9" s="1">
        <v>7.8435017455309107E-5</v>
      </c>
      <c r="AZ9" s="1">
        <v>2.3875775326216199E-4</v>
      </c>
      <c r="BA9" s="1">
        <v>1.6813799884422001E-6</v>
      </c>
      <c r="BB9" s="1">
        <v>2.5217709456862199E-10</v>
      </c>
      <c r="BC9" s="1">
        <v>2.7820560637075401E-5</v>
      </c>
      <c r="BD9" s="1">
        <v>1.8942009801626799E-2</v>
      </c>
      <c r="BE9" s="1">
        <v>2.0771568168636699E-2</v>
      </c>
      <c r="BF9" s="1">
        <v>8.5839484145628208E-3</v>
      </c>
      <c r="BG9" s="1">
        <v>4.1691340614649402E-10</v>
      </c>
      <c r="BH9" s="1">
        <v>1.0173584330697301E-2</v>
      </c>
      <c r="BI9" s="1">
        <v>1.10283387507346E-2</v>
      </c>
      <c r="BJ9" s="1">
        <v>7.6926104009680399E-3</v>
      </c>
      <c r="BK9" s="1">
        <v>0.243248020796417</v>
      </c>
      <c r="BL9" s="1">
        <v>1.1218557991850199E-5</v>
      </c>
      <c r="BM9" s="1">
        <v>8.8153054240283996E-7</v>
      </c>
      <c r="BN9" s="1">
        <v>4.7370908223903801E-9</v>
      </c>
      <c r="BO9" s="1">
        <v>2.3746483193909198E-6</v>
      </c>
      <c r="BP9" s="1">
        <v>5.1626787305997003E-9</v>
      </c>
      <c r="BQ9" s="1">
        <v>6.2752977875121597E-6</v>
      </c>
      <c r="BR9" s="1">
        <v>1.30393601555625E-4</v>
      </c>
      <c r="BS9" s="1">
        <v>4.8859238584325601E-2</v>
      </c>
      <c r="BT9" s="1">
        <v>8.6075330715053004E-5</v>
      </c>
      <c r="BU9" s="1">
        <v>6.3107238707366198E-7</v>
      </c>
      <c r="BV9" s="1">
        <v>2.7223212229146601E-7</v>
      </c>
      <c r="BW9" s="1">
        <v>1.4494784441894399E-8</v>
      </c>
      <c r="BX9" s="1">
        <v>1000000</v>
      </c>
      <c r="BY9" s="1">
        <v>209000</v>
      </c>
      <c r="BZ9" s="1">
        <v>20000</v>
      </c>
      <c r="CA9" s="1">
        <v>0</v>
      </c>
      <c r="CB9" s="1">
        <v>1</v>
      </c>
    </row>
    <row r="10" spans="1:80" x14ac:dyDescent="0.2">
      <c r="A10" s="2">
        <v>72000</v>
      </c>
      <c r="B10" s="1">
        <v>4.0921207430793102E-3</v>
      </c>
      <c r="C10" s="1">
        <v>1.96248704984288E-3</v>
      </c>
      <c r="D10" s="1">
        <v>1.5048399936339299E-3</v>
      </c>
      <c r="E10" s="1">
        <v>1.07336521336392E-3</v>
      </c>
      <c r="F10" s="1">
        <v>2.1798570804528E-5</v>
      </c>
      <c r="G10" s="1">
        <v>9.9327419472874394E-6</v>
      </c>
      <c r="H10" s="1">
        <v>5.0342072645910797E-3</v>
      </c>
      <c r="I10" s="1">
        <v>0.217867434853524</v>
      </c>
      <c r="J10" s="1">
        <v>4.5907880001978499E-2</v>
      </c>
      <c r="K10" t="s">
        <v>80</v>
      </c>
      <c r="L10" s="1">
        <v>1.14045713972391E-2</v>
      </c>
      <c r="M10" s="1">
        <v>7.58983250952974E-5</v>
      </c>
      <c r="N10" s="1">
        <v>1.3027505432069901E-2</v>
      </c>
      <c r="O10" s="1">
        <v>7.9400207438066299E-3</v>
      </c>
      <c r="P10" s="1">
        <v>2.2675472056348501E-4</v>
      </c>
      <c r="Q10" s="1">
        <v>1.46913830796476E-4</v>
      </c>
      <c r="R10" s="1">
        <v>1.42592377788497E-4</v>
      </c>
      <c r="S10" s="1">
        <v>8.8567749210390501E-3</v>
      </c>
      <c r="T10" s="1">
        <v>2.60779528671653E-5</v>
      </c>
      <c r="U10" s="1">
        <v>1.71284790683989E-2</v>
      </c>
      <c r="V10" s="1">
        <v>3.7947287368597697E-2</v>
      </c>
      <c r="W10" s="1">
        <v>7.9905148364119602E-12</v>
      </c>
      <c r="X10" s="1">
        <v>1.3398658032717E-2</v>
      </c>
      <c r="Y10" s="1">
        <v>8.4890310787626795E-4</v>
      </c>
      <c r="Z10" s="1">
        <v>7.1039779724821705E-5</v>
      </c>
      <c r="AA10" s="1">
        <v>3.6635726700803399E-5</v>
      </c>
      <c r="AB10" s="1">
        <v>2.2708748315995302E-9</v>
      </c>
      <c r="AC10" s="1">
        <v>1.2475146367097E-23</v>
      </c>
      <c r="AD10" s="1">
        <v>5.42455036758309E-3</v>
      </c>
      <c r="AE10" s="1">
        <v>2.8296651029931501E-2</v>
      </c>
      <c r="AF10" s="1">
        <v>7.0013700341597703E-3</v>
      </c>
      <c r="AG10" s="1">
        <v>3.8859742908862298E-5</v>
      </c>
      <c r="AH10" s="1">
        <v>1.1191771707513899E-5</v>
      </c>
      <c r="AI10" s="1">
        <v>2.1417186315987E-8</v>
      </c>
      <c r="AJ10" s="1">
        <v>8.0903186841799798E-4</v>
      </c>
      <c r="AK10" s="1">
        <v>9.9648872579918705E-8</v>
      </c>
      <c r="AL10" s="1">
        <v>2.5055045449156102E-4</v>
      </c>
      <c r="AM10" s="1">
        <v>2.89652612166558E-4</v>
      </c>
      <c r="AN10" s="1">
        <v>4.2999505098846102E-9</v>
      </c>
      <c r="AO10" s="1">
        <v>7.1063132296897494E-2</v>
      </c>
      <c r="AP10" s="1">
        <v>5.7976555892222902E-4</v>
      </c>
      <c r="AQ10" s="1">
        <v>1.5911506501051699E-2</v>
      </c>
      <c r="AR10" s="1">
        <v>7.5804975607788205E-2</v>
      </c>
      <c r="AS10" s="1">
        <v>7.4367813425619796E-3</v>
      </c>
      <c r="AT10" s="1">
        <v>6.9801797687363103E-4</v>
      </c>
      <c r="AU10" s="1">
        <v>3.9062872734081198E-10</v>
      </c>
      <c r="AV10" s="1">
        <v>4.8305395920561104E-22</v>
      </c>
      <c r="AW10" s="1">
        <v>3.4058432857746699E-6</v>
      </c>
      <c r="AX10" s="1">
        <v>3.4848646058597498E-77</v>
      </c>
      <c r="AY10" s="1">
        <v>6.1092614099896901E-5</v>
      </c>
      <c r="AZ10" s="1">
        <v>1.1052887044992E-4</v>
      </c>
      <c r="BA10" s="1">
        <v>2.62561676048664E-8</v>
      </c>
      <c r="BB10" s="1">
        <v>8.0172609292546999E-25</v>
      </c>
      <c r="BC10" s="1">
        <v>2.4754798457637099E-5</v>
      </c>
      <c r="BD10" s="1">
        <v>1.6919221088028801E-2</v>
      </c>
      <c r="BE10" s="1">
        <v>2.0734590349051701E-2</v>
      </c>
      <c r="BF10" s="1">
        <v>8.5916164576415807E-3</v>
      </c>
      <c r="BG10" t="s">
        <v>81</v>
      </c>
      <c r="BH10" s="1">
        <v>8.8117564938815906E-3</v>
      </c>
      <c r="BI10" s="1">
        <v>1.1180392363700799E-2</v>
      </c>
      <c r="BJ10" s="1">
        <v>7.6994317089217499E-3</v>
      </c>
      <c r="BK10" s="1">
        <v>0.22309952211963199</v>
      </c>
      <c r="BL10" s="1">
        <v>1.0136291223720101E-5</v>
      </c>
      <c r="BM10" s="1">
        <v>9.1363354374812803E-7</v>
      </c>
      <c r="BN10" s="1">
        <v>1.22930674602371E-8</v>
      </c>
      <c r="BO10" s="1">
        <v>6.1711896707264403E-6</v>
      </c>
      <c r="BP10" s="1">
        <v>1.66409176223451E-8</v>
      </c>
      <c r="BQ10" s="1">
        <v>7.2928228745616299E-6</v>
      </c>
      <c r="BR10" s="1">
        <v>4.2983095613286199E-7</v>
      </c>
      <c r="BS10" s="1">
        <v>2.0142796690367799E-2</v>
      </c>
      <c r="BT10" s="1">
        <v>7.9074011167908596E-4</v>
      </c>
      <c r="BU10" s="1">
        <v>1.9695139589160398E-6</v>
      </c>
      <c r="BV10" s="1">
        <v>9.0384060934009205E-7</v>
      </c>
      <c r="BW10" s="1">
        <v>1.8196723429632301E-8</v>
      </c>
      <c r="BX10" s="1">
        <v>1000000</v>
      </c>
      <c r="BY10" s="1">
        <v>209000</v>
      </c>
      <c r="BZ10" s="1">
        <v>20000</v>
      </c>
      <c r="CA10" s="1">
        <v>0</v>
      </c>
      <c r="CB10" s="1">
        <v>1</v>
      </c>
    </row>
    <row r="11" spans="1:80" x14ac:dyDescent="0.2">
      <c r="A11" s="2">
        <v>75600</v>
      </c>
      <c r="B11" s="1">
        <v>4.1659152553852703E-3</v>
      </c>
      <c r="C11" s="1">
        <v>2.0555886588026202E-3</v>
      </c>
      <c r="D11" s="1">
        <v>1.5510829119995001E-3</v>
      </c>
      <c r="E11" s="1">
        <v>1.0967266031954501E-3</v>
      </c>
      <c r="F11" s="1">
        <v>4.9481943624319697E-5</v>
      </c>
      <c r="G11" s="1">
        <v>2.3105657574777598E-5</v>
      </c>
      <c r="H11" s="1">
        <v>5.0900049155350796E-3</v>
      </c>
      <c r="I11" s="1">
        <v>0.218034827806356</v>
      </c>
      <c r="J11" s="1">
        <v>4.5834085489672598E-2</v>
      </c>
      <c r="K11" s="1">
        <v>0</v>
      </c>
      <c r="L11" s="1">
        <v>1.13996289027528E-2</v>
      </c>
      <c r="M11" s="1">
        <v>7.9072613293634605E-5</v>
      </c>
      <c r="N11" s="1">
        <v>1.55570105777915E-2</v>
      </c>
      <c r="O11" s="1">
        <v>9.76038244495314E-3</v>
      </c>
      <c r="P11" s="1">
        <v>2.71464028701355E-4</v>
      </c>
      <c r="Q11" s="1">
        <v>1.51456469431714E-4</v>
      </c>
      <c r="R11" s="1">
        <v>1.9084038000614001E-4</v>
      </c>
      <c r="S11" s="1">
        <v>4.1383015426832001E-3</v>
      </c>
      <c r="T11" s="1">
        <v>2.5804750658944599E-5</v>
      </c>
      <c r="U11" s="1">
        <v>1.7098456166205801E-2</v>
      </c>
      <c r="V11" s="1">
        <v>3.7796147559166701E-2</v>
      </c>
      <c r="W11" s="1">
        <v>7.5567513159892797E-12</v>
      </c>
      <c r="X11" s="1">
        <v>1.3191794620787799E-2</v>
      </c>
      <c r="Y11" s="1">
        <v>8.1241703558113901E-4</v>
      </c>
      <c r="Z11" s="1">
        <v>5.2032834123964899E-5</v>
      </c>
      <c r="AA11" s="1">
        <v>7.7919121549002495E-5</v>
      </c>
      <c r="AB11" s="1">
        <v>2.5930350803946598E-9</v>
      </c>
      <c r="AC11" s="1">
        <v>1.9169109206241901E-23</v>
      </c>
      <c r="AD11" s="1">
        <v>5.41810033566709E-3</v>
      </c>
      <c r="AE11" s="1">
        <v>2.8090679045034501E-2</v>
      </c>
      <c r="AF11" s="1">
        <v>6.9328507965099899E-3</v>
      </c>
      <c r="AG11" s="1">
        <v>4.6322328095064702E-5</v>
      </c>
      <c r="AH11" s="1">
        <v>1.69059813638184E-5</v>
      </c>
      <c r="AI11" s="1">
        <v>2.7399484678180001E-8</v>
      </c>
      <c r="AJ11" s="1">
        <v>7.6750542535854204E-4</v>
      </c>
      <c r="AK11" s="1">
        <v>1.3615647468799001E-7</v>
      </c>
      <c r="AL11" s="1">
        <v>3.7447815249554801E-4</v>
      </c>
      <c r="AM11" s="1">
        <v>2.4441371674592202E-4</v>
      </c>
      <c r="AN11" s="1">
        <v>5.5901435097195304E-9</v>
      </c>
      <c r="AO11" s="1">
        <v>7.2565758519006804E-2</v>
      </c>
      <c r="AP11" s="1">
        <v>5.0312190290365097E-4</v>
      </c>
      <c r="AQ11" s="1">
        <v>1.60678712793915E-2</v>
      </c>
      <c r="AR11" s="1">
        <v>8.8069126568096498E-2</v>
      </c>
      <c r="AS11" s="1">
        <v>7.0051904856345904E-3</v>
      </c>
      <c r="AT11" s="1">
        <v>6.9039589237190598E-4</v>
      </c>
      <c r="AU11" s="1">
        <v>5.9989080225394002E-10</v>
      </c>
      <c r="AV11" s="1">
        <v>3.0180232213138801E-43</v>
      </c>
      <c r="AW11" s="1">
        <v>3.9416995087273E-6</v>
      </c>
      <c r="AX11">
        <f>-0.256006453182135-101</f>
        <v>-101.25600645318214</v>
      </c>
      <c r="AY11" s="1">
        <v>4.1969209752585598E-5</v>
      </c>
      <c r="AZ11" s="1">
        <v>3.83562849089307E-5</v>
      </c>
      <c r="BA11" s="1">
        <v>4.2237898951954503E-11</v>
      </c>
      <c r="BB11" s="1">
        <v>9.8206378907358891E-50</v>
      </c>
      <c r="BC11" s="1">
        <v>2.1922196918992601E-5</v>
      </c>
      <c r="BD11" s="1">
        <v>1.4362197717943699E-2</v>
      </c>
      <c r="BE11" s="1">
        <v>2.0819202764277699E-2</v>
      </c>
      <c r="BF11" s="1">
        <v>8.5432539790995903E-3</v>
      </c>
      <c r="BG11">
        <f>-0.113467941328062-303</f>
        <v>-303.11346794132805</v>
      </c>
      <c r="BH11" s="1">
        <v>7.0981837625361697E-3</v>
      </c>
      <c r="BI11" s="1">
        <v>1.14325415288862E-2</v>
      </c>
      <c r="BJ11" s="1">
        <v>7.6977696407081698E-3</v>
      </c>
      <c r="BK11" s="1">
        <v>0.21096931222381199</v>
      </c>
      <c r="BL11" s="1">
        <v>1.1527241389864499E-5</v>
      </c>
      <c r="BM11" s="1">
        <v>1.0266108666968399E-6</v>
      </c>
      <c r="BN11" s="1">
        <v>1.91834280595138E-8</v>
      </c>
      <c r="BO11" s="1">
        <v>1.0271866803924701E-5</v>
      </c>
      <c r="BP11" s="1">
        <v>2.8668733578443201E-8</v>
      </c>
      <c r="BQ11" s="1">
        <v>8.9015294544184298E-6</v>
      </c>
      <c r="BR11" s="1">
        <v>2.6074945845346099E-7</v>
      </c>
      <c r="BS11" s="1">
        <v>1.29744991663147E-2</v>
      </c>
      <c r="BT11" s="1">
        <v>5.7278938499625599E-4</v>
      </c>
      <c r="BU11" s="1">
        <v>3.4587610831747198E-6</v>
      </c>
      <c r="BV11" s="1">
        <v>1.6009934847765601E-6</v>
      </c>
      <c r="BW11" s="1">
        <v>1.7216957078977899E-8</v>
      </c>
      <c r="BX11" s="1">
        <v>1000000</v>
      </c>
      <c r="BY11" s="1">
        <v>209000</v>
      </c>
      <c r="BZ11" s="1">
        <v>20000</v>
      </c>
      <c r="CA11" s="1">
        <v>0</v>
      </c>
      <c r="CB11" s="1">
        <v>1</v>
      </c>
    </row>
    <row r="12" spans="1:80" x14ac:dyDescent="0.2">
      <c r="A12" s="2">
        <v>79200</v>
      </c>
      <c r="B12" s="1">
        <v>4.2232819828932101E-3</v>
      </c>
      <c r="C12" s="1">
        <v>2.1376903812676002E-3</v>
      </c>
      <c r="D12" s="1">
        <v>1.63813511545995E-3</v>
      </c>
      <c r="E12" s="1">
        <v>1.13886372303023E-3</v>
      </c>
      <c r="F12" s="1">
        <v>9.3492621953864704E-5</v>
      </c>
      <c r="G12" s="1">
        <v>4.4143129185385798E-5</v>
      </c>
      <c r="H12" s="1">
        <v>5.1355088590181496E-3</v>
      </c>
      <c r="I12" s="1">
        <v>0.21817133963680499</v>
      </c>
      <c r="J12" s="1">
        <v>4.5776718762164603E-2</v>
      </c>
      <c r="K12" s="1">
        <v>0</v>
      </c>
      <c r="L12" s="1">
        <v>1.1395782665212399E-2</v>
      </c>
      <c r="M12" s="1">
        <v>8.1449037090211706E-5</v>
      </c>
      <c r="N12" s="1">
        <v>1.6625810695371598E-2</v>
      </c>
      <c r="O12" s="1">
        <v>1.0577798408940801E-2</v>
      </c>
      <c r="P12" s="1">
        <v>2.9384355341667703E-4</v>
      </c>
      <c r="Q12" s="1">
        <v>1.5129467225330601E-4</v>
      </c>
      <c r="R12" s="1">
        <v>2.4310317471050401E-4</v>
      </c>
      <c r="S12" s="1">
        <v>1.88399675433646E-3</v>
      </c>
      <c r="T12" s="1">
        <v>2.55929235573813E-5</v>
      </c>
      <c r="U12" s="1">
        <v>1.7075119842193998E-2</v>
      </c>
      <c r="V12" s="1">
        <v>3.7678902424433502E-2</v>
      </c>
      <c r="W12" s="1">
        <v>5.4304041750585601E-12</v>
      </c>
      <c r="X12" s="1">
        <v>1.3032965452604999E-2</v>
      </c>
      <c r="Y12" s="1">
        <v>7.8510181874254399E-4</v>
      </c>
      <c r="Z12" s="1">
        <v>3.7030775803919603E-5</v>
      </c>
      <c r="AA12" s="1">
        <v>1.3978047635598601E-4</v>
      </c>
      <c r="AB12" s="1">
        <v>2.5925446577118698E-9</v>
      </c>
      <c r="AC12" s="1">
        <v>2.0221328602138801E-23</v>
      </c>
      <c r="AD12" s="1">
        <v>5.4154849096782103E-3</v>
      </c>
      <c r="AE12" s="1">
        <v>2.7931368806648E-2</v>
      </c>
      <c r="AF12" s="1">
        <v>6.8799732836514202E-3</v>
      </c>
      <c r="AG12" s="1">
        <v>5.1564507764582099E-5</v>
      </c>
      <c r="AH12" s="1">
        <v>2.09161353482607E-5</v>
      </c>
      <c r="AI12" s="1">
        <v>3.0803464398027601E-8</v>
      </c>
      <c r="AJ12" s="1">
        <v>7.3286864535913095E-4</v>
      </c>
      <c r="AK12" s="1">
        <v>1.64894261055781E-7</v>
      </c>
      <c r="AL12" s="1">
        <v>5.2165808051679802E-4</v>
      </c>
      <c r="AM12" s="1">
        <v>2.1959075662381601E-4</v>
      </c>
      <c r="AN12" s="1">
        <v>6.36837743347725E-9</v>
      </c>
      <c r="AO12" s="1">
        <v>7.36234277039369E-2</v>
      </c>
      <c r="AP12" s="1">
        <v>4.61601645251902E-4</v>
      </c>
      <c r="AQ12" s="1">
        <v>1.6188177715893599E-2</v>
      </c>
      <c r="AR12" s="1">
        <v>9.4394969772122098E-2</v>
      </c>
      <c r="AS12" s="1">
        <v>6.6612222227559297E-3</v>
      </c>
      <c r="AT12" s="1">
        <v>6.9422883199288005E-4</v>
      </c>
      <c r="AU12" s="1">
        <v>6.3294878754815204E-10</v>
      </c>
      <c r="AV12" s="1">
        <v>2.77425907391173E-57</v>
      </c>
      <c r="AW12" s="1">
        <v>4.0497315361741699E-6</v>
      </c>
      <c r="AX12">
        <f>-0.787242214614743-117</f>
        <v>-117.78724221461475</v>
      </c>
      <c r="AY12" s="1">
        <v>3.2482621458214803E-5</v>
      </c>
      <c r="AZ12" s="1">
        <v>1.8045378795294001E-5</v>
      </c>
      <c r="BA12" s="1">
        <v>6.4612485517581495E-13</v>
      </c>
      <c r="BB12" s="1">
        <v>2.9192477845665501E-67</v>
      </c>
      <c r="BC12" s="1">
        <v>1.96294195148188E-5</v>
      </c>
      <c r="BD12" s="1">
        <v>1.3075851751266E-2</v>
      </c>
      <c r="BE12" s="1">
        <v>2.1151420208434999E-2</v>
      </c>
      <c r="BF12" s="1">
        <v>8.4912821863533505E-3</v>
      </c>
      <c r="BG12">
        <f>-0.112987632960844-303</f>
        <v>-303.11298763296082</v>
      </c>
      <c r="BH12" s="1">
        <v>6.2245854877374203E-3</v>
      </c>
      <c r="BI12" s="1">
        <v>1.16147504007495E-2</v>
      </c>
      <c r="BJ12" s="1">
        <v>7.6962627336604602E-3</v>
      </c>
      <c r="BK12" s="1">
        <v>0.202776849668556</v>
      </c>
      <c r="BL12" s="1">
        <v>1.1344039084112E-5</v>
      </c>
      <c r="BM12" s="1">
        <v>1.0423210176607999E-6</v>
      </c>
      <c r="BN12" s="1">
        <v>2.62049751427872E-8</v>
      </c>
      <c r="BO12" s="1">
        <v>1.3862542325463701E-5</v>
      </c>
      <c r="BP12" s="1">
        <v>4.1229423262168202E-8</v>
      </c>
      <c r="BQ12" s="1">
        <v>9.8661187388411506E-6</v>
      </c>
      <c r="BR12" s="1">
        <v>1.6720905316311801E-7</v>
      </c>
      <c r="BS12" s="1">
        <v>9.3819317699864492E-3</v>
      </c>
      <c r="BT12" s="1">
        <v>3.6077558039009902E-4</v>
      </c>
      <c r="BU12" s="1">
        <v>4.9736056100661498E-6</v>
      </c>
      <c r="BV12" s="1">
        <v>2.3171287104448401E-6</v>
      </c>
      <c r="BW12" s="1">
        <v>1.23889283294029E-8</v>
      </c>
      <c r="BX12" s="1">
        <v>1000000</v>
      </c>
      <c r="BY12" s="1">
        <v>209000</v>
      </c>
      <c r="BZ12" s="1">
        <v>20000</v>
      </c>
      <c r="CA12" s="1">
        <v>0</v>
      </c>
      <c r="CB12" s="1">
        <v>1</v>
      </c>
    </row>
    <row r="13" spans="1:80" x14ac:dyDescent="0.2">
      <c r="A13" s="2">
        <v>82800</v>
      </c>
      <c r="B13" s="1">
        <v>4.2645531945109403E-3</v>
      </c>
      <c r="C13" s="1">
        <v>2.2123463168842701E-3</v>
      </c>
      <c r="D13" s="1">
        <v>1.7763014749181401E-3</v>
      </c>
      <c r="E13" s="1">
        <v>1.2056857266926999E-3</v>
      </c>
      <c r="F13" s="1">
        <v>1.5104542707073201E-4</v>
      </c>
      <c r="G13" s="1">
        <v>7.1859737479673105E-5</v>
      </c>
      <c r="H13" s="1">
        <v>5.1706896952810801E-3</v>
      </c>
      <c r="I13" s="1">
        <v>0.21827688214559399</v>
      </c>
      <c r="J13" s="1">
        <v>4.5735447550546898E-2</v>
      </c>
      <c r="K13" s="1">
        <v>0</v>
      </c>
      <c r="L13" s="1">
        <v>1.13930133969855E-2</v>
      </c>
      <c r="M13" s="1">
        <v>8.3110893809339796E-5</v>
      </c>
      <c r="N13" s="1">
        <v>1.6907813975808698E-2</v>
      </c>
      <c r="O13" s="1">
        <v>1.0885307431455601E-2</v>
      </c>
      <c r="P13" s="1">
        <v>3.0435833170532501E-4</v>
      </c>
      <c r="Q13" s="1">
        <v>1.49117634333726E-4</v>
      </c>
      <c r="R13" s="1">
        <v>2.9072043915281601E-4</v>
      </c>
      <c r="S13" s="1">
        <v>9.7729992199826793E-4</v>
      </c>
      <c r="T13" s="1">
        <v>2.5440947055224801E-5</v>
      </c>
      <c r="U13" s="1">
        <v>1.70583326815993E-2</v>
      </c>
      <c r="V13" s="1">
        <v>3.7594687474746299E-2</v>
      </c>
      <c r="W13" s="1">
        <v>3.9565283155609598E-12</v>
      </c>
      <c r="X13" s="1">
        <v>1.29197621016556E-2</v>
      </c>
      <c r="Y13" s="1">
        <v>7.6600001682360704E-4</v>
      </c>
      <c r="Z13" s="1">
        <v>2.6285263560684999E-5</v>
      </c>
      <c r="AA13" s="1">
        <v>2.1601524013830601E-4</v>
      </c>
      <c r="AB13" s="1">
        <v>2.4673279058016998E-9</v>
      </c>
      <c r="AC13" s="1">
        <v>2.10321355665493E-23</v>
      </c>
      <c r="AD13" s="1">
        <v>5.4171631491595398E-3</v>
      </c>
      <c r="AE13" s="1">
        <v>2.7817193045173001E-2</v>
      </c>
      <c r="AF13" s="1">
        <v>6.8421407382072202E-3</v>
      </c>
      <c r="AG13" s="1">
        <v>5.5053730012766297E-5</v>
      </c>
      <c r="AH13" s="1">
        <v>2.3583416570646001E-5</v>
      </c>
      <c r="AI13" s="1">
        <v>3.26064128375136E-8</v>
      </c>
      <c r="AJ13" s="1">
        <v>7.0338291127614895E-4</v>
      </c>
      <c r="AK13" s="1">
        <v>1.9182366087514901E-7</v>
      </c>
      <c r="AL13" s="1">
        <v>6.7314356039755005E-4</v>
      </c>
      <c r="AM13" s="1">
        <v>2.0504382595676099E-4</v>
      </c>
      <c r="AN13" s="1">
        <v>6.8184129705167398E-9</v>
      </c>
      <c r="AO13" s="1">
        <v>7.4378208134825402E-2</v>
      </c>
      <c r="AP13" s="1">
        <v>4.3772684561489298E-4</v>
      </c>
      <c r="AQ13" s="1">
        <v>1.62742936721261E-2</v>
      </c>
      <c r="AR13" s="1">
        <v>9.79115188766706E-2</v>
      </c>
      <c r="AS13" s="1">
        <v>6.3796123640463501E-3</v>
      </c>
      <c r="AT13" s="1">
        <v>7.0416929846559299E-4</v>
      </c>
      <c r="AU13" s="1">
        <v>6.5854219194445204E-10</v>
      </c>
      <c r="AV13" s="1">
        <v>1.3091595117499699E-68</v>
      </c>
      <c r="AW13" s="1">
        <v>3.8994577872155597E-6</v>
      </c>
      <c r="AX13">
        <f>-0.544168128680143-126</f>
        <v>-126.54416812868014</v>
      </c>
      <c r="AY13" s="1">
        <v>2.7220983300226999E-5</v>
      </c>
      <c r="AZ13" s="1">
        <v>1.03333641281252E-5</v>
      </c>
      <c r="BA13" s="1">
        <v>4.1136813560543299E-14</v>
      </c>
      <c r="BB13" s="1">
        <v>2.4187574962381601E-79</v>
      </c>
      <c r="BC13" s="1">
        <v>1.7747894967947199E-5</v>
      </c>
      <c r="BD13" s="1">
        <v>1.24234877091877E-2</v>
      </c>
      <c r="BE13" s="1">
        <v>2.1606423726740601E-2</v>
      </c>
      <c r="BF13" s="1">
        <v>8.4513044125364197E-3</v>
      </c>
      <c r="BG13">
        <f>-0.112724740107724-303</f>
        <v>-303.11272474010775</v>
      </c>
      <c r="BH13" s="1">
        <v>5.7383709480449702E-3</v>
      </c>
      <c r="BI13" s="1">
        <v>1.17378584942561E-2</v>
      </c>
      <c r="BJ13" s="1">
        <v>7.6970322492299703E-3</v>
      </c>
      <c r="BK13" s="1">
        <v>0.196807145361971</v>
      </c>
      <c r="BL13" s="1">
        <v>1.0568780718833501E-5</v>
      </c>
      <c r="BM13" s="1">
        <v>9.9487294148199498E-7</v>
      </c>
      <c r="BN13" s="1">
        <v>3.3712273104847997E-8</v>
      </c>
      <c r="BO13" s="1">
        <v>1.7272042225621E-5</v>
      </c>
      <c r="BP13" s="1">
        <v>5.5018331153672098E-8</v>
      </c>
      <c r="BQ13" s="1">
        <v>1.05608050102069E-5</v>
      </c>
      <c r="BR13" s="1">
        <v>1.11427806381936E-7</v>
      </c>
      <c r="BS13" s="1">
        <v>7.1485078521907998E-3</v>
      </c>
      <c r="BT13" s="1">
        <v>2.4577248586178999E-4</v>
      </c>
      <c r="BU13" s="1">
        <v>6.5498000958193396E-6</v>
      </c>
      <c r="BV13" s="1">
        <v>3.0803098707802698E-6</v>
      </c>
      <c r="BW13" s="1">
        <v>9.0366799432079901E-9</v>
      </c>
      <c r="BX13" s="1">
        <v>1000000</v>
      </c>
      <c r="BY13" s="1">
        <v>209000</v>
      </c>
      <c r="BZ13" s="1">
        <v>20000</v>
      </c>
      <c r="CA13" s="1">
        <v>0</v>
      </c>
      <c r="CB13" s="1">
        <v>1</v>
      </c>
    </row>
    <row r="14" spans="1:80" x14ac:dyDescent="0.2">
      <c r="A14" s="2">
        <v>86400</v>
      </c>
      <c r="B14" s="1">
        <v>4.2953923903908398E-3</v>
      </c>
      <c r="C14" s="1">
        <v>2.2815311177147501E-3</v>
      </c>
      <c r="D14" s="1">
        <v>1.9698930077658998E-3</v>
      </c>
      <c r="E14" s="1">
        <v>1.30009465860676E-3</v>
      </c>
      <c r="F14" s="1">
        <v>2.1785539549370799E-4</v>
      </c>
      <c r="G14" s="1">
        <v>1.04375857948281E-4</v>
      </c>
      <c r="H14" s="1">
        <v>5.1994675085553603E-3</v>
      </c>
      <c r="I14" s="1">
        <v>0.21836321558541699</v>
      </c>
      <c r="J14" s="1">
        <v>4.5704608354666998E-2</v>
      </c>
      <c r="K14" s="1">
        <v>0</v>
      </c>
      <c r="L14" s="1">
        <v>1.13909429173979E-2</v>
      </c>
      <c r="M14" s="1">
        <v>8.4327187122479994E-5</v>
      </c>
      <c r="N14" s="1">
        <v>1.6752315022820999E-2</v>
      </c>
      <c r="O14" s="1">
        <v>1.0924256774181599E-2</v>
      </c>
      <c r="P14" s="1">
        <v>3.0863078623696698E-4</v>
      </c>
      <c r="Q14" s="1">
        <v>1.4589177936431599E-4</v>
      </c>
      <c r="R14" s="1">
        <v>3.3118004431652699E-4</v>
      </c>
      <c r="S14" s="1">
        <v>5.9437644813089901E-4</v>
      </c>
      <c r="T14" s="1">
        <v>2.5327668814726E-5</v>
      </c>
      <c r="U14" s="1">
        <v>1.7045789662426501E-2</v>
      </c>
      <c r="V14" s="1">
        <v>3.7531832728908601E-2</v>
      </c>
      <c r="W14" s="1">
        <v>3.05279889882634E-12</v>
      </c>
      <c r="X14" s="1">
        <v>1.28357492411235E-2</v>
      </c>
      <c r="Y14" s="1">
        <v>7.5201963351166797E-4</v>
      </c>
      <c r="Z14" s="1">
        <v>1.9617659342436499E-5</v>
      </c>
      <c r="AA14" s="1">
        <v>3.0050038830947701E-4</v>
      </c>
      <c r="AB14" s="1">
        <v>2.31849042310259E-9</v>
      </c>
      <c r="AC14" s="1">
        <v>2.1892518592687999E-23</v>
      </c>
      <c r="AD14" s="1">
        <v>5.4227114737471598E-3</v>
      </c>
      <c r="AE14" s="1">
        <v>2.7732115037323601E-2</v>
      </c>
      <c r="AF14" s="1">
        <v>6.8139847578071299E-3</v>
      </c>
      <c r="AG14" s="1">
        <v>5.7514746223823902E-5</v>
      </c>
      <c r="AH14" s="1">
        <v>2.5463741841302898E-5</v>
      </c>
      <c r="AI14" s="1">
        <v>3.3395903690374702E-8</v>
      </c>
      <c r="AJ14" s="1">
        <v>6.7731089840154801E-4</v>
      </c>
      <c r="AK14" s="1">
        <v>2.1734239070832201E-7</v>
      </c>
      <c r="AL14" s="1">
        <v>8.1986225961900899E-4</v>
      </c>
      <c r="AM14" s="1">
        <v>1.95413905622068E-4</v>
      </c>
      <c r="AN14" s="1">
        <v>7.0529483762346597E-9</v>
      </c>
      <c r="AO14" s="1">
        <v>7.4960047798712098E-2</v>
      </c>
      <c r="AP14" s="1">
        <v>4.22212132658565E-4</v>
      </c>
      <c r="AQ14" s="1">
        <v>1.6338437459359801E-2</v>
      </c>
      <c r="AR14" s="1">
        <v>0.100149885248841</v>
      </c>
      <c r="AS14" s="1">
        <v>6.1369329234185997E-3</v>
      </c>
      <c r="AT14" s="1">
        <v>7.1668379948053697E-4</v>
      </c>
      <c r="AU14" s="1">
        <v>6.85579217715902E-10</v>
      </c>
      <c r="AV14" s="1">
        <v>7.4714670608513292E-77</v>
      </c>
      <c r="AW14" s="1">
        <v>3.6559891323394499E-6</v>
      </c>
      <c r="AX14">
        <f>-0.542971616635209-133</f>
        <v>-133.54297161663521</v>
      </c>
      <c r="AY14" s="1">
        <v>2.38470751152985E-5</v>
      </c>
      <c r="AZ14" s="1">
        <v>6.5970316387450801E-6</v>
      </c>
      <c r="BA14" s="1">
        <v>5.6744192864434298E-15</v>
      </c>
      <c r="BB14" s="1">
        <v>3.2305490841288399E-87</v>
      </c>
      <c r="BC14" s="1">
        <v>1.61529323829045E-5</v>
      </c>
      <c r="BD14" s="1">
        <v>1.2081473963031801E-2</v>
      </c>
      <c r="BE14" s="1">
        <v>2.2137071991593298E-2</v>
      </c>
      <c r="BF14" s="1">
        <v>8.4207578380124399E-3</v>
      </c>
      <c r="BG14">
        <f>-0.11254400863269-303</f>
        <v>-303.11254400863271</v>
      </c>
      <c r="BH14" s="1">
        <v>5.4276416573110602E-3</v>
      </c>
      <c r="BI14" s="1">
        <v>1.18248016199392E-2</v>
      </c>
      <c r="BJ14" s="1">
        <v>7.69974726546435E-3</v>
      </c>
      <c r="BK14" s="1">
        <v>0.19217096274613299</v>
      </c>
      <c r="BL14" s="1">
        <v>9.6931710618786008E-6</v>
      </c>
      <c r="BM14" s="1">
        <v>9.2523919667418099E-7</v>
      </c>
      <c r="BN14" s="1">
        <v>4.03847946730185E-8</v>
      </c>
      <c r="BO14" s="1">
        <v>2.00804664984293E-5</v>
      </c>
      <c r="BP14" s="1">
        <v>6.7879031961267598E-8</v>
      </c>
      <c r="BQ14" s="1">
        <v>1.1109081107458801E-5</v>
      </c>
      <c r="BR14" s="1">
        <v>8.0104636866783603E-8</v>
      </c>
      <c r="BS14" s="1">
        <v>5.8183058438710201E-3</v>
      </c>
      <c r="BT14" s="1">
        <v>1.8377313050595099E-4</v>
      </c>
      <c r="BU14" s="1">
        <v>7.9113087563209992E-6</v>
      </c>
      <c r="BV14" s="1">
        <v>3.76568838274786E-6</v>
      </c>
      <c r="BW14" s="1">
        <v>6.9796582540145397E-9</v>
      </c>
      <c r="BX14" s="1">
        <v>1000000</v>
      </c>
      <c r="BY14" s="1">
        <v>209000</v>
      </c>
      <c r="BZ14" s="1">
        <v>20000</v>
      </c>
      <c r="CA14" s="1">
        <v>0</v>
      </c>
      <c r="CB14" s="1">
        <v>1</v>
      </c>
    </row>
    <row r="15" spans="1:80" x14ac:dyDescent="0.2">
      <c r="A15" s="2">
        <v>90000</v>
      </c>
      <c r="B15" s="1">
        <v>4.3200370708120104E-3</v>
      </c>
      <c r="C15" s="1">
        <v>2.34639521125376E-3</v>
      </c>
      <c r="D15" s="1">
        <v>2.2107991792825899E-3</v>
      </c>
      <c r="E15" s="1">
        <v>1.41902210514867E-3</v>
      </c>
      <c r="F15" s="1">
        <v>2.8920634490282301E-4</v>
      </c>
      <c r="G15" s="1">
        <v>1.3955837966125799E-4</v>
      </c>
      <c r="H15" s="1">
        <v>5.2246249431731097E-3</v>
      </c>
      <c r="I15" s="1">
        <v>0.21843868788927001</v>
      </c>
      <c r="J15" s="1">
        <v>4.5679963674245802E-2</v>
      </c>
      <c r="K15" s="1">
        <v>0</v>
      </c>
      <c r="L15" s="1">
        <v>1.1389287590876001E-2</v>
      </c>
      <c r="M15" s="1">
        <v>8.5283767696179294E-5</v>
      </c>
      <c r="N15" s="1">
        <v>1.6343861282310201E-2</v>
      </c>
      <c r="O15" s="1">
        <v>1.08110702649695E-2</v>
      </c>
      <c r="P15" s="1">
        <v>3.0940135270982798E-4</v>
      </c>
      <c r="Q15" s="1">
        <v>1.42049501838076E-4</v>
      </c>
      <c r="R15" s="1">
        <v>3.6547897497865399E-4</v>
      </c>
      <c r="S15" s="1">
        <v>4.23415891607519E-4</v>
      </c>
      <c r="T15" s="1">
        <v>2.5237357097345399E-5</v>
      </c>
      <c r="U15" s="1">
        <v>1.70357666475877E-2</v>
      </c>
      <c r="V15" s="1">
        <v>3.74816484268242E-2</v>
      </c>
      <c r="W15" s="1">
        <v>2.5322564788053599E-12</v>
      </c>
      <c r="X15" s="1">
        <v>1.27689641145265E-2</v>
      </c>
      <c r="Y15" s="1">
        <v>7.4102445418724799E-4</v>
      </c>
      <c r="Z15" s="1">
        <v>1.5827189460821498E-5</v>
      </c>
      <c r="AA15" s="1">
        <v>3.8807329021131202E-4</v>
      </c>
      <c r="AB15" s="1">
        <v>2.2075501299036999E-9</v>
      </c>
      <c r="AC15" s="1">
        <v>2.2676981213295901E-23</v>
      </c>
      <c r="AD15" s="1">
        <v>5.4312674049631499E-3</v>
      </c>
      <c r="AE15" s="1">
        <v>2.7664272209701898E-2</v>
      </c>
      <c r="AF15" s="1">
        <v>6.7915540576578403E-3</v>
      </c>
      <c r="AG15" s="1">
        <v>5.9394978625775598E-5</v>
      </c>
      <c r="AH15" s="1">
        <v>2.6899768307273699E-5</v>
      </c>
      <c r="AI15" s="1">
        <v>3.3601323416180101E-8</v>
      </c>
      <c r="AJ15" s="1">
        <v>6.5362313713122303E-4</v>
      </c>
      <c r="AK15" s="1">
        <v>2.3885346582653498E-7</v>
      </c>
      <c r="AL15" s="1">
        <v>9.5969728373181704E-4</v>
      </c>
      <c r="AM15" s="1">
        <v>1.88271591573392E-4</v>
      </c>
      <c r="AN15" s="1">
        <v>7.1551387570193999E-9</v>
      </c>
      <c r="AO15" s="1">
        <v>7.5444815222520903E-2</v>
      </c>
      <c r="AP15" s="1">
        <v>4.1084893668120201E-4</v>
      </c>
      <c r="AQ15" s="1">
        <v>1.63895777293162E-2</v>
      </c>
      <c r="AR15" s="1">
        <v>0.101778270040548</v>
      </c>
      <c r="AS15" s="1">
        <v>5.9193923392657898E-3</v>
      </c>
      <c r="AT15" s="1">
        <v>7.3001688309414804E-4</v>
      </c>
      <c r="AU15" s="1">
        <v>7.0994836422809301E-10</v>
      </c>
      <c r="AV15" s="1">
        <v>-1.54848286140346E-83</v>
      </c>
      <c r="AW15" s="1">
        <v>3.43566813558551E-6</v>
      </c>
      <c r="AX15" t="s">
        <v>82</v>
      </c>
      <c r="AY15" s="1">
        <v>2.14084518397398E-5</v>
      </c>
      <c r="AZ15" s="1">
        <v>4.4731611552452597E-6</v>
      </c>
      <c r="BA15" s="1">
        <v>1.1875954361483301E-15</v>
      </c>
      <c r="BB15" s="1">
        <v>-3.378947503032E-93</v>
      </c>
      <c r="BC15" s="1">
        <v>1.4765779251093399E-5</v>
      </c>
      <c r="BD15" s="1">
        <v>1.1900317317466699E-2</v>
      </c>
      <c r="BE15" s="1">
        <v>2.2714221669468099E-2</v>
      </c>
      <c r="BF15" s="1">
        <v>8.39611113822002E-3</v>
      </c>
      <c r="BG15">
        <f>-0.112404074909255-303</f>
        <v>-303.11240407490925</v>
      </c>
      <c r="BH15" s="1">
        <v>5.2028379310242803E-3</v>
      </c>
      <c r="BI15" s="1">
        <v>1.1891185794095E-2</v>
      </c>
      <c r="BJ15" s="1">
        <v>7.7036152014624201E-3</v>
      </c>
      <c r="BK15" s="1">
        <v>0.188317750936979</v>
      </c>
      <c r="BL15" s="1">
        <v>8.9948411630327795E-6</v>
      </c>
      <c r="BM15" s="1">
        <v>8.6332765247419604E-7</v>
      </c>
      <c r="BN15" s="1">
        <v>4.51129997565079E-8</v>
      </c>
      <c r="BO15" s="1">
        <v>2.1934570952164599E-5</v>
      </c>
      <c r="BP15" s="1">
        <v>7.7823608056807406E-8</v>
      </c>
      <c r="BQ15" s="1">
        <v>1.15085918549539E-5</v>
      </c>
      <c r="BR15" s="1">
        <v>6.3352811812533296E-8</v>
      </c>
      <c r="BS15" s="1">
        <v>5.0597102421857301E-3</v>
      </c>
      <c r="BT15" s="1">
        <v>1.50631877784769E-4</v>
      </c>
      <c r="BU15" s="1">
        <v>8.8340589710647008E-6</v>
      </c>
      <c r="BV15" s="1">
        <v>4.2642051509032099E-6</v>
      </c>
      <c r="BW15" s="1">
        <v>5.7951130448306096E-9</v>
      </c>
      <c r="BX15" s="1">
        <v>1000000</v>
      </c>
      <c r="BY15" s="1">
        <v>209000</v>
      </c>
      <c r="BZ15" s="1">
        <v>20000</v>
      </c>
      <c r="CA15" s="1">
        <v>0</v>
      </c>
      <c r="CB15" s="1">
        <v>1</v>
      </c>
    </row>
    <row r="16" spans="1:80" x14ac:dyDescent="0.2">
      <c r="A16" s="2">
        <v>93600</v>
      </c>
      <c r="B16" s="1">
        <v>4.34115728444881E-3</v>
      </c>
      <c r="C16" s="1">
        <v>2.4076389480655702E-3</v>
      </c>
      <c r="D16" s="1">
        <v>2.4816892595069598E-3</v>
      </c>
      <c r="E16" s="1">
        <v>1.5546731275346401E-3</v>
      </c>
      <c r="F16" s="1">
        <v>3.6162733970203202E-4</v>
      </c>
      <c r="G16" s="1">
        <v>1.75796287109864E-4</v>
      </c>
      <c r="H16" s="1">
        <v>5.2477856823378603E-3</v>
      </c>
      <c r="I16" s="1">
        <v>0.21850817010676399</v>
      </c>
      <c r="J16" s="1">
        <v>4.5658843460609E-2</v>
      </c>
      <c r="K16" s="1">
        <v>0</v>
      </c>
      <c r="L16" s="1">
        <v>1.13878684754496E-2</v>
      </c>
      <c r="M16" s="1">
        <v>8.6092812203789605E-5</v>
      </c>
      <c r="N16" s="1">
        <v>1.58022064729842E-2</v>
      </c>
      <c r="O16" s="1">
        <v>1.06132450284216E-2</v>
      </c>
      <c r="P16" s="1">
        <v>3.0818804636384097E-4</v>
      </c>
      <c r="Q16" s="1">
        <v>1.37873768813095E-4</v>
      </c>
      <c r="R16" s="1">
        <v>3.9560782259527198E-4</v>
      </c>
      <c r="S16" s="1">
        <v>3.4185178451915602E-4</v>
      </c>
      <c r="T16" s="1">
        <v>2.5160135789971701E-5</v>
      </c>
      <c r="U16" s="1">
        <v>1.7027177426150002E-2</v>
      </c>
      <c r="V16" s="1">
        <v>3.7438672933674602E-2</v>
      </c>
      <c r="W16" s="1">
        <v>2.2367703556719001E-12</v>
      </c>
      <c r="X16" s="1">
        <v>1.27119781123032E-2</v>
      </c>
      <c r="Y16" s="1">
        <v>7.3172509176322204E-4</v>
      </c>
      <c r="Z16" s="1">
        <v>1.3728949344574699E-5</v>
      </c>
      <c r="AA16" s="1">
        <v>4.7543885988801302E-4</v>
      </c>
      <c r="AB16" s="1">
        <v>2.1471131906097099E-9</v>
      </c>
      <c r="AC16" s="1">
        <v>2.3237341854693199E-23</v>
      </c>
      <c r="AD16" s="1">
        <v>5.4416811211882403E-3</v>
      </c>
      <c r="AE16" s="1">
        <v>2.76062347167947E-2</v>
      </c>
      <c r="AF16" s="1">
        <v>6.7723803764827301E-3</v>
      </c>
      <c r="AG16" s="1">
        <v>6.0947085560419702E-5</v>
      </c>
      <c r="AH16" s="1">
        <v>2.8084817882226901E-5</v>
      </c>
      <c r="AI16" s="1">
        <v>3.3476042506870797E-8</v>
      </c>
      <c r="AJ16" s="1">
        <v>6.3175071075492403E-4</v>
      </c>
      <c r="AK16" s="1">
        <v>2.5392685509264902E-7</v>
      </c>
      <c r="AL16" s="1">
        <v>1.09340755878247E-3</v>
      </c>
      <c r="AM16" s="1">
        <v>1.82443662824771E-4</v>
      </c>
      <c r="AN16" s="1">
        <v>7.1753964667352398E-9</v>
      </c>
      <c r="AO16" s="1">
        <v>7.5875897014906601E-2</v>
      </c>
      <c r="AP16" s="1">
        <v>4.0160500074798601E-4</v>
      </c>
      <c r="AQ16" s="1">
        <v>1.6433321892725099E-2</v>
      </c>
      <c r="AR16" s="1">
        <v>0.10310459258487301</v>
      </c>
      <c r="AS16" s="1">
        <v>5.7191570392829197E-3</v>
      </c>
      <c r="AT16" s="1">
        <v>7.43262426480118E-4</v>
      </c>
      <c r="AU16" s="1">
        <v>7.2710416511256299E-10</v>
      </c>
      <c r="AV16" s="1">
        <v>-2.42233023524938E-88</v>
      </c>
      <c r="AW16" s="1">
        <v>3.27616727763605E-6</v>
      </c>
      <c r="AX16" t="s">
        <v>83</v>
      </c>
      <c r="AY16" s="1">
        <v>1.9477531365485998E-5</v>
      </c>
      <c r="AZ16" s="1">
        <v>3.13673767859317E-6</v>
      </c>
      <c r="BA16" s="1">
        <v>3.1053392921808898E-16</v>
      </c>
      <c r="BB16" s="1">
        <v>-5.5172262746921305E-97</v>
      </c>
      <c r="BC16" s="1">
        <v>1.35382264662644E-5</v>
      </c>
      <c r="BD16" s="1">
        <v>1.18025615777765E-2</v>
      </c>
      <c r="BE16" s="1">
        <v>2.3310015775193E-2</v>
      </c>
      <c r="BF16" s="1">
        <v>8.3748895401646404E-3</v>
      </c>
      <c r="BG16">
        <f>-0.11228056745204-303</f>
        <v>-303.11228056745205</v>
      </c>
      <c r="BH16" s="1">
        <v>5.0227872498132299E-3</v>
      </c>
      <c r="BI16" s="1">
        <v>1.19462912412007E-2</v>
      </c>
      <c r="BJ16" s="1">
        <v>7.7079763008234999E-3</v>
      </c>
      <c r="BK16" s="1">
        <v>0.18492197936031199</v>
      </c>
      <c r="BL16" s="1">
        <v>8.5249793083878297E-6</v>
      </c>
      <c r="BM16" s="1">
        <v>8.1871595473546203E-7</v>
      </c>
      <c r="BN16" s="1">
        <v>4.7764200803519297E-8</v>
      </c>
      <c r="BO16" s="1">
        <v>2.2838082681754202E-5</v>
      </c>
      <c r="BP16" s="1">
        <v>8.4420067094462903E-8</v>
      </c>
      <c r="BQ16" s="1">
        <v>1.17290941599667E-5</v>
      </c>
      <c r="BR16" s="1">
        <v>5.4540960771127002E-8</v>
      </c>
      <c r="BS16" s="1">
        <v>4.6316623540006404E-3</v>
      </c>
      <c r="BT16" s="1">
        <v>1.32909316628946E-4</v>
      </c>
      <c r="BU16" s="1">
        <v>9.3060850216841006E-6</v>
      </c>
      <c r="BV16" s="1">
        <v>4.5600643657234898E-6</v>
      </c>
      <c r="BW16" s="1">
        <v>5.1236793280027103E-9</v>
      </c>
      <c r="BX16" s="1">
        <v>1000000</v>
      </c>
      <c r="BY16" s="1">
        <v>209000</v>
      </c>
      <c r="BZ16" s="1">
        <v>20000</v>
      </c>
      <c r="CA16" s="1">
        <v>0</v>
      </c>
      <c r="CB16" s="1">
        <v>1</v>
      </c>
    </row>
    <row r="17" spans="1:80" x14ac:dyDescent="0.2">
      <c r="A17" s="2">
        <v>97200</v>
      </c>
      <c r="B17" s="1">
        <v>4.3602451356299296E-3</v>
      </c>
      <c r="C17" s="1">
        <v>2.46571019481188E-3</v>
      </c>
      <c r="D17" s="1">
        <v>2.7652839306097402E-3</v>
      </c>
      <c r="E17" s="1">
        <v>1.69884849058854E-3</v>
      </c>
      <c r="F17" s="1">
        <v>4.3320103852133898E-4</v>
      </c>
      <c r="G17" s="1">
        <v>2.1216373345001599E-4</v>
      </c>
      <c r="H17" s="1">
        <v>5.26976978412152E-3</v>
      </c>
      <c r="I17" s="1">
        <v>0.21857412241211499</v>
      </c>
      <c r="J17" s="1">
        <v>4.5639755609427901E-2</v>
      </c>
      <c r="K17" s="1">
        <v>0</v>
      </c>
      <c r="L17" s="1">
        <v>1.1386585506489501E-2</v>
      </c>
      <c r="M17" s="1">
        <v>8.6815582195588696E-5</v>
      </c>
      <c r="N17" s="1">
        <v>1.5204849278004201E-2</v>
      </c>
      <c r="O17" s="1">
        <v>1.03715482304858E-2</v>
      </c>
      <c r="P17" s="1">
        <v>3.0585956911442802E-4</v>
      </c>
      <c r="Q17" s="1">
        <v>1.3356199622531199E-4</v>
      </c>
      <c r="R17" s="1">
        <v>4.2315619852147497E-4</v>
      </c>
      <c r="S17" s="1">
        <v>2.9903708512808502E-4</v>
      </c>
      <c r="T17" s="1">
        <v>2.5090497661026401E-5</v>
      </c>
      <c r="U17" s="1">
        <v>1.7019415040310501E-2</v>
      </c>
      <c r="V17" s="1">
        <v>3.7399858213549998E-2</v>
      </c>
      <c r="W17" s="1">
        <v>2.0605854503297898E-12</v>
      </c>
      <c r="X17" s="1">
        <v>1.2660672054291E-2</v>
      </c>
      <c r="Y17" s="1">
        <v>7.23417390469008E-4</v>
      </c>
      <c r="Z17" s="1">
        <v>1.25166970629565E-5</v>
      </c>
      <c r="AA17" s="1">
        <v>5.6091292965315404E-4</v>
      </c>
      <c r="AB17" s="1">
        <v>2.1235850097330399E-9</v>
      </c>
      <c r="AC17" s="1">
        <v>2.3557401321066E-23</v>
      </c>
      <c r="AD17" s="1">
        <v>5.4529261613772799E-3</v>
      </c>
      <c r="AE17" s="1">
        <v>2.75538637946195E-2</v>
      </c>
      <c r="AF17" s="1">
        <v>6.7550907164250799E-3</v>
      </c>
      <c r="AG17" s="1">
        <v>6.2304035963035303E-5</v>
      </c>
      <c r="AH17" s="1">
        <v>2.9120582711173499E-5</v>
      </c>
      <c r="AI17" s="1">
        <v>3.3174732944979097E-8</v>
      </c>
      <c r="AJ17" s="1">
        <v>6.1137797690891398E-4</v>
      </c>
      <c r="AK17" s="1">
        <v>2.6289703852793298E-7</v>
      </c>
      <c r="AL17" s="1">
        <v>1.22207143776388E-3</v>
      </c>
      <c r="AM17" s="1">
        <v>1.7735750100596301E-4</v>
      </c>
      <c r="AN17" s="1">
        <v>7.14766469231336E-9</v>
      </c>
      <c r="AO17" s="1">
        <v>7.6276768451937801E-2</v>
      </c>
      <c r="AP17" s="1">
        <v>3.93491835365458E-4</v>
      </c>
      <c r="AQ17" s="1">
        <v>1.6472791946926801E-2</v>
      </c>
      <c r="AR17" s="1">
        <v>0.10427329753276</v>
      </c>
      <c r="AS17" s="1">
        <v>5.5319145121449798E-3</v>
      </c>
      <c r="AT17" s="1">
        <v>7.5597656054998403E-4</v>
      </c>
      <c r="AU17" s="1">
        <v>7.3680700280176903E-10</v>
      </c>
      <c r="AV17" s="1">
        <v>3.5913483636959802E-93</v>
      </c>
      <c r="AW17" s="1">
        <v>3.16787442990942E-6</v>
      </c>
      <c r="AX17">
        <f>-0.451200834823205-150</f>
        <v>-150.4512008348232</v>
      </c>
      <c r="AY17" s="1">
        <v>1.7853630490152501E-5</v>
      </c>
      <c r="AZ17" s="1">
        <v>2.2430871679432799E-6</v>
      </c>
      <c r="BA17" s="1">
        <v>9.1698859853284604E-17</v>
      </c>
      <c r="BB17" s="1">
        <v>-2.3952676437084502E-100</v>
      </c>
      <c r="BC17" s="1">
        <v>1.24402258869371E-5</v>
      </c>
      <c r="BD17" s="1">
        <v>1.1746631759512301E-2</v>
      </c>
      <c r="BE17" s="1">
        <v>2.39013925209891E-2</v>
      </c>
      <c r="BF17" s="1">
        <v>8.3556646943913591E-3</v>
      </c>
      <c r="BG17">
        <f>-0.112175084189806-303</f>
        <v>-303.1121750841898</v>
      </c>
      <c r="BH17" s="1">
        <v>4.8679907966490202E-3</v>
      </c>
      <c r="BI17" s="1">
        <v>1.1995101320294001E-2</v>
      </c>
      <c r="BJ17" s="1">
        <v>7.7124398014751204E-3</v>
      </c>
      <c r="BK17" s="1">
        <v>0.18180512756042999</v>
      </c>
      <c r="BL17" s="1">
        <v>8.2229436567873904E-6</v>
      </c>
      <c r="BM17" s="1">
        <v>7.8850072758829301E-7</v>
      </c>
      <c r="BN17" s="1">
        <v>4.8905584445718803E-8</v>
      </c>
      <c r="BO17" s="1">
        <v>2.3068067462713499E-5</v>
      </c>
      <c r="BP17" s="1">
        <v>8.84717533269415E-8</v>
      </c>
      <c r="BQ17" s="1">
        <v>1.1795914612350401E-5</v>
      </c>
      <c r="BR17" s="1">
        <v>4.9737330730793997E-8</v>
      </c>
      <c r="BS17" s="1">
        <v>4.37827093517483E-3</v>
      </c>
      <c r="BT17" s="1">
        <v>1.2302247039002199E-4</v>
      </c>
      <c r="BU17" s="1">
        <v>9.4598386176196498E-6</v>
      </c>
      <c r="BV17" s="1">
        <v>4.7065257097181896E-6</v>
      </c>
      <c r="BW17" s="1">
        <v>4.7244064825083804E-9</v>
      </c>
      <c r="BX17" s="1">
        <v>1000000</v>
      </c>
      <c r="BY17" s="1">
        <v>209000</v>
      </c>
      <c r="BZ17" s="1">
        <v>20000</v>
      </c>
      <c r="CA17" s="1">
        <v>0</v>
      </c>
      <c r="CB17" s="1">
        <v>1</v>
      </c>
    </row>
    <row r="18" spans="1:80" x14ac:dyDescent="0.2">
      <c r="A18" s="2">
        <v>100800</v>
      </c>
      <c r="B18" s="1">
        <v>4.3780664668708596E-3</v>
      </c>
      <c r="C18" s="1">
        <v>2.5209187075632901E-3</v>
      </c>
      <c r="D18" s="1">
        <v>3.0498882429381199E-3</v>
      </c>
      <c r="E18" s="1">
        <v>1.8457477187329E-3</v>
      </c>
      <c r="F18" s="1">
        <v>5.03052289287877E-4</v>
      </c>
      <c r="G18" s="1">
        <v>2.4820296113768598E-4</v>
      </c>
      <c r="H18" s="1">
        <v>5.2909570611845303E-3</v>
      </c>
      <c r="I18" s="1">
        <v>0.21863768424330399</v>
      </c>
      <c r="J18" s="1">
        <v>4.5621934278186997E-2</v>
      </c>
      <c r="K18" s="1">
        <v>0</v>
      </c>
      <c r="L18" s="1">
        <v>1.1385387311384601E-2</v>
      </c>
      <c r="M18" s="1">
        <v>8.7483254099990698E-5</v>
      </c>
      <c r="N18" s="1">
        <v>1.45958682248453E-2</v>
      </c>
      <c r="O18" s="1">
        <v>1.01089511729792E-2</v>
      </c>
      <c r="P18" s="1">
        <v>3.0289078701872297E-4</v>
      </c>
      <c r="Q18" s="1">
        <v>1.2923467355035299E-4</v>
      </c>
      <c r="R18" s="1">
        <v>4.4907132544137301E-4</v>
      </c>
      <c r="S18" s="1">
        <v>2.73372169292165E-4</v>
      </c>
      <c r="T18" s="1">
        <v>2.50256173527922E-5</v>
      </c>
      <c r="U18" s="1">
        <v>1.7012167970674098E-2</v>
      </c>
      <c r="V18" s="1">
        <v>3.7363640624628901E-2</v>
      </c>
      <c r="W18" s="1">
        <v>1.9436316178760201E-12</v>
      </c>
      <c r="X18" s="1">
        <v>1.2612937938765899E-2</v>
      </c>
      <c r="Y18" s="1">
        <v>7.1574300054241E-4</v>
      </c>
      <c r="Z18" s="1">
        <v>1.1737686301968001E-5</v>
      </c>
      <c r="AA18" s="1">
        <v>6.4377755891770997E-4</v>
      </c>
      <c r="AB18" s="1">
        <v>2.1200741612515098E-9</v>
      </c>
      <c r="AC18" s="1">
        <v>2.37088466507908E-23</v>
      </c>
      <c r="AD18" s="1">
        <v>5.4643330279792596E-3</v>
      </c>
      <c r="AE18" s="1">
        <v>2.7505037759843198E-2</v>
      </c>
      <c r="AF18" s="1">
        <v>6.7389816040178399E-3</v>
      </c>
      <c r="AG18" s="1">
        <v>6.3532617956181899E-5</v>
      </c>
      <c r="AH18" s="1">
        <v>3.0058133750590399E-5</v>
      </c>
      <c r="AI18" s="1">
        <v>3.2789762083965497E-8</v>
      </c>
      <c r="AJ18" s="1">
        <v>5.9231299944571001E-4</v>
      </c>
      <c r="AK18" s="1">
        <v>2.6774450724688499E-7</v>
      </c>
      <c r="AL18" s="1">
        <v>1.34641428890488E-3</v>
      </c>
      <c r="AM18" s="1">
        <v>1.7273689512540299E-4</v>
      </c>
      <c r="AN18" s="1">
        <v>7.0948775325632898E-9</v>
      </c>
      <c r="AO18" s="1">
        <v>7.6659348779368905E-2</v>
      </c>
      <c r="AP18" s="1">
        <v>3.8603961326179E-4</v>
      </c>
      <c r="AQ18" s="1">
        <v>1.6509588188722401E-2</v>
      </c>
      <c r="AR18" s="1">
        <v>0.105351792887384</v>
      </c>
      <c r="AS18" s="1">
        <v>5.3552852893658303E-3</v>
      </c>
      <c r="AT18" s="1">
        <v>7.6797372751656297E-4</v>
      </c>
      <c r="AU18" s="1">
        <v>7.4132976535288399E-10</v>
      </c>
      <c r="AV18" s="1">
        <v>-7.1942473985016202E-96</v>
      </c>
      <c r="AW18" s="1">
        <v>3.0908322281499999E-6</v>
      </c>
      <c r="AX18" t="s">
        <v>84</v>
      </c>
      <c r="AY18" s="1">
        <v>1.64392767812806E-5</v>
      </c>
      <c r="AZ18" s="1">
        <v>1.6242693421754E-6</v>
      </c>
      <c r="BA18" s="1">
        <v>2.9054990119887001E-17</v>
      </c>
      <c r="BB18" t="s">
        <v>85</v>
      </c>
      <c r="BC18" s="1">
        <v>1.14517990758738E-5</v>
      </c>
      <c r="BD18" s="1">
        <v>1.17109804525813E-2</v>
      </c>
      <c r="BE18" s="1">
        <v>2.4473975160918902E-2</v>
      </c>
      <c r="BF18" s="1">
        <v>8.3376962080407395E-3</v>
      </c>
      <c r="BG18">
        <f>-0.11207501023172-303</f>
        <v>-303.11207501023171</v>
      </c>
      <c r="BH18" s="1">
        <v>4.7291705840155499E-3</v>
      </c>
      <c r="BI18" s="1">
        <v>1.20401080310545E-2</v>
      </c>
      <c r="BJ18" s="1">
        <v>7.7168162981228099E-3</v>
      </c>
      <c r="BK18" s="1">
        <v>0.178875386272183</v>
      </c>
      <c r="BL18" s="1">
        <v>8.0172882258766997E-6</v>
      </c>
      <c r="BM18" s="1">
        <v>7.6707629678937702E-7</v>
      </c>
      <c r="BN18" s="1">
        <v>4.9170676920033999E-8</v>
      </c>
      <c r="BO18" s="1">
        <v>2.2919821457242999E-5</v>
      </c>
      <c r="BP18" s="1">
        <v>9.0984499352797004E-8</v>
      </c>
      <c r="BQ18" s="1">
        <v>1.17638824114637E-5</v>
      </c>
      <c r="BR18" s="1">
        <v>4.6855396357686898E-8</v>
      </c>
      <c r="BS18" s="1">
        <v>4.2113370596453502E-3</v>
      </c>
      <c r="BT18" s="1">
        <v>1.16936619456147E-4</v>
      </c>
      <c r="BU18" s="1">
        <v>9.4351407923983497E-6</v>
      </c>
      <c r="BV18" s="1">
        <v>4.7647066183287203E-6</v>
      </c>
      <c r="BW18" s="1">
        <v>4.4602119278367101E-9</v>
      </c>
      <c r="BX18" s="1">
        <v>1000000</v>
      </c>
      <c r="BY18" s="1">
        <v>209000</v>
      </c>
      <c r="BZ18" s="1">
        <v>20000</v>
      </c>
      <c r="CA18" s="1">
        <v>0</v>
      </c>
      <c r="CB18" s="1">
        <v>1</v>
      </c>
    </row>
    <row r="19" spans="1:80" x14ac:dyDescent="0.2">
      <c r="A19" s="2">
        <v>104400</v>
      </c>
      <c r="B19" s="1">
        <v>4.3979439666692304E-3</v>
      </c>
      <c r="C19" s="1">
        <v>2.5736776091912399E-3</v>
      </c>
      <c r="D19" s="1">
        <v>3.32576045400361E-3</v>
      </c>
      <c r="E19" s="1">
        <v>1.9901445189513698E-3</v>
      </c>
      <c r="F19" s="1">
        <v>5.7351331670987002E-4</v>
      </c>
      <c r="G19" s="1">
        <v>2.8507683925409698E-4</v>
      </c>
      <c r="H19" s="1">
        <v>5.3109846630053203E-3</v>
      </c>
      <c r="I19" s="1">
        <v>0.21869929116459699</v>
      </c>
      <c r="J19" s="1">
        <v>4.5602056778388599E-2</v>
      </c>
      <c r="K19" s="1">
        <v>6.1630084266277802E-16</v>
      </c>
      <c r="L19" s="1">
        <v>1.1384050468902601E-2</v>
      </c>
      <c r="M19" s="1">
        <v>8.7530446818028497E-5</v>
      </c>
      <c r="N19" s="1">
        <v>1.39999068291918E-2</v>
      </c>
      <c r="O19" s="1">
        <v>9.8266640621334795E-3</v>
      </c>
      <c r="P19" s="1">
        <v>2.99136551084706E-4</v>
      </c>
      <c r="Q19" s="1">
        <v>1.2500266424326999E-4</v>
      </c>
      <c r="R19" s="1">
        <v>4.7764221170767799E-4</v>
      </c>
      <c r="S19" s="1">
        <v>7.7364480384100297E-5</v>
      </c>
      <c r="T19" s="1">
        <v>2.3532518285507601E-5</v>
      </c>
      <c r="U19" s="1">
        <v>1.7004085059426001E-2</v>
      </c>
      <c r="V19" s="1">
        <v>3.73232690704444E-2</v>
      </c>
      <c r="W19" s="1">
        <v>4.2073217628071204E-12</v>
      </c>
      <c r="X19" s="1">
        <v>1.25598868171195E-2</v>
      </c>
      <c r="Y19" s="1">
        <v>7.0727568805118205E-4</v>
      </c>
      <c r="Z19" s="1">
        <v>1.9691571129759702E-5</v>
      </c>
      <c r="AA19" s="1">
        <v>7.2639166669333797E-4</v>
      </c>
      <c r="AB19" s="1">
        <v>3.30409109968343E-9</v>
      </c>
      <c r="AC19" s="1">
        <v>1.98423707518204E-23</v>
      </c>
      <c r="AD19" s="1">
        <v>5.4746931606179999E-3</v>
      </c>
      <c r="AE19" s="1">
        <v>2.7450657949765499E-2</v>
      </c>
      <c r="AF19" s="1">
        <v>6.72105179050091E-3</v>
      </c>
      <c r="AG19" s="1">
        <v>6.2889882547109097E-5</v>
      </c>
      <c r="AH19" s="1">
        <v>2.81445449724343E-5</v>
      </c>
      <c r="AI19" s="1">
        <v>2.36450072478111E-7</v>
      </c>
      <c r="AJ19" s="1">
        <v>5.74487968204429E-4</v>
      </c>
      <c r="AK19" s="1">
        <v>9.8237125592672999E-7</v>
      </c>
      <c r="AL19" s="1">
        <v>1.4872293649449001E-3</v>
      </c>
      <c r="AM19" s="1">
        <v>1.6901382611609001E-4</v>
      </c>
      <c r="AN19" s="1">
        <v>3.7932609819997301E-8</v>
      </c>
      <c r="AO19" s="1">
        <v>7.7094573903879304E-2</v>
      </c>
      <c r="AP19" s="1">
        <v>3.8152996056191698E-4</v>
      </c>
      <c r="AQ19" s="1">
        <v>1.6550297542940899E-2</v>
      </c>
      <c r="AR19" s="1">
        <v>0.106225404182705</v>
      </c>
      <c r="AS19" s="1">
        <v>5.1866096552599704E-3</v>
      </c>
      <c r="AT19" s="1">
        <v>7.7982897603474802E-4</v>
      </c>
      <c r="AU19" s="1">
        <v>9.3288549790138993E-10</v>
      </c>
      <c r="AV19" s="1">
        <v>-1.5474499142029701E-98</v>
      </c>
      <c r="AW19" s="1">
        <v>6.8526683944860097E-6</v>
      </c>
      <c r="AX19">
        <f>-0.188217209656202-169</f>
        <v>-169.18821720965622</v>
      </c>
      <c r="AY19" s="1">
        <v>1.52604120361011E-5</v>
      </c>
      <c r="AZ19" s="1">
        <v>1.20774713537103E-6</v>
      </c>
      <c r="BA19" s="1">
        <v>1.12389251403461E-17</v>
      </c>
      <c r="BB19" t="s">
        <v>86</v>
      </c>
      <c r="BC19" s="1">
        <v>1.05443917216121E-5</v>
      </c>
      <c r="BD19" s="1">
        <v>1.17276922915092E-2</v>
      </c>
      <c r="BE19" s="1">
        <v>2.49530786264596E-2</v>
      </c>
      <c r="BF19" s="1">
        <v>8.3195166771387798E-3</v>
      </c>
      <c r="BG19" s="1">
        <v>1.0276547026631199E-10</v>
      </c>
      <c r="BH19" s="1">
        <v>4.6321318123546803E-3</v>
      </c>
      <c r="BI19" s="1">
        <v>1.20851142307704E-2</v>
      </c>
      <c r="BJ19" s="1">
        <v>7.7218250792028299E-3</v>
      </c>
      <c r="BK19" s="1">
        <v>0.17676181587107101</v>
      </c>
      <c r="BL19" s="1">
        <v>1.22551359807932E-5</v>
      </c>
      <c r="BM19" s="1">
        <v>1.58875764304461E-6</v>
      </c>
      <c r="BN19" s="1">
        <v>4.2932432061550902E-8</v>
      </c>
      <c r="BO19" s="1">
        <v>1.9526573542814999E-5</v>
      </c>
      <c r="BP19" s="1">
        <v>8.0737610802111805E-8</v>
      </c>
      <c r="BQ19" s="1">
        <v>1.6958880164140399E-5</v>
      </c>
      <c r="BR19" s="1">
        <v>1.7842385004506601E-5</v>
      </c>
      <c r="BS19" s="1">
        <v>4.6560239533913602E-3</v>
      </c>
      <c r="BT19" s="1">
        <v>2.9489859075546599E-5</v>
      </c>
      <c r="BU19" s="1">
        <v>8.1743087812373092E-6</v>
      </c>
      <c r="BV19" s="1">
        <v>4.1676368150929796E-6</v>
      </c>
      <c r="BW19" s="1">
        <v>9.6674648657433795E-9</v>
      </c>
      <c r="BX19" s="1">
        <v>1000000</v>
      </c>
      <c r="BY19" s="1">
        <v>209000</v>
      </c>
      <c r="BZ19" s="1">
        <v>20000</v>
      </c>
      <c r="CA19" s="1">
        <v>0</v>
      </c>
      <c r="CB19" s="1">
        <v>1</v>
      </c>
    </row>
    <row r="20" spans="1:80" x14ac:dyDescent="0.2">
      <c r="A20" s="2">
        <v>108000</v>
      </c>
      <c r="B20" s="1">
        <v>4.5535562356470299E-3</v>
      </c>
      <c r="C20" s="1">
        <v>2.6316907085416701E-3</v>
      </c>
      <c r="D20" s="1">
        <v>3.6126554419648E-3</v>
      </c>
      <c r="E20" s="1">
        <v>2.1393927223068701E-3</v>
      </c>
      <c r="F20" s="1">
        <v>7.5448937143211998E-4</v>
      </c>
      <c r="G20" s="1">
        <v>3.7902080059930201E-4</v>
      </c>
      <c r="H20" s="1">
        <v>5.3558502456868204E-3</v>
      </c>
      <c r="I20" s="1">
        <v>0.218867127271025</v>
      </c>
      <c r="J20" s="1">
        <v>4.5446444509410898E-2</v>
      </c>
      <c r="K20" s="1">
        <v>4.4962275931906202E-15</v>
      </c>
      <c r="L20" s="1">
        <v>1.1373570172920899E-2</v>
      </c>
      <c r="M20" s="1">
        <v>7.8703652342597497E-5</v>
      </c>
      <c r="N20" s="1">
        <v>1.3220440809744299E-2</v>
      </c>
      <c r="O20" s="1">
        <v>9.2045202245982696E-3</v>
      </c>
      <c r="P20" s="1">
        <v>2.8783476724460302E-4</v>
      </c>
      <c r="Q20" s="1">
        <v>1.1588722695361E-4</v>
      </c>
      <c r="R20" s="1">
        <v>8.2925449044938301E-4</v>
      </c>
      <c r="S20" s="1">
        <v>1.5493615928971999E-5</v>
      </c>
      <c r="T20" s="1">
        <v>7.9997390707047207E-6</v>
      </c>
      <c r="U20" s="1">
        <v>1.69408185057103E-2</v>
      </c>
      <c r="V20" s="1">
        <v>3.7008117592970298E-2</v>
      </c>
      <c r="W20" s="1">
        <v>3.6208777096291703E-11</v>
      </c>
      <c r="X20" s="1">
        <v>1.2151437568038499E-2</v>
      </c>
      <c r="Y20" s="1">
        <v>6.4424317038144796E-4</v>
      </c>
      <c r="Z20" s="1">
        <v>8.4997712355371494E-5</v>
      </c>
      <c r="AA20" s="1">
        <v>9.4386465448085296E-4</v>
      </c>
      <c r="AB20" s="1">
        <v>1.15208831816591E-8</v>
      </c>
      <c r="AC20" s="1">
        <v>6.8130925312292998E-23</v>
      </c>
      <c r="AD20" s="1">
        <v>5.4665403820283202E-3</v>
      </c>
      <c r="AE20" s="1">
        <v>2.7027833519272099E-2</v>
      </c>
      <c r="AF20" s="1">
        <v>6.5820610415675603E-3</v>
      </c>
      <c r="AG20" s="1">
        <v>4.1025268840751901E-5</v>
      </c>
      <c r="AH20" s="1">
        <v>7.7215644605876792E-6</v>
      </c>
      <c r="AI20" s="1">
        <v>1.00373444266931E-5</v>
      </c>
      <c r="AJ20" s="1">
        <v>5.60420996312836E-4</v>
      </c>
      <c r="AK20" s="1">
        <v>2.4547391054452099E-5</v>
      </c>
      <c r="AL20" s="1">
        <v>2.3395514631732099E-3</v>
      </c>
      <c r="AM20" s="1">
        <v>1.6750507644984101E-4</v>
      </c>
      <c r="AN20" s="1">
        <v>1.3313501363704601E-6</v>
      </c>
      <c r="AO20" s="1">
        <v>7.9714502578935101E-2</v>
      </c>
      <c r="AP20" s="1">
        <v>3.8995847051922198E-4</v>
      </c>
      <c r="AQ20" s="1">
        <v>1.6862887450468399E-2</v>
      </c>
      <c r="AR20" s="1">
        <v>0.106453202085451</v>
      </c>
      <c r="AS20" s="1">
        <v>4.9017132148424904E-3</v>
      </c>
      <c r="AT20" s="1">
        <v>7.6674043054079097E-4</v>
      </c>
      <c r="AU20" s="1">
        <v>4.6487163726403996E-9</v>
      </c>
      <c r="AV20" s="1">
        <v>-4.58255257539514E-99</v>
      </c>
      <c r="AW20" s="1">
        <v>1.3175555210629901E-5</v>
      </c>
      <c r="AX20">
        <f>-0.805429737850233-173</f>
        <v>-173.80542973785023</v>
      </c>
      <c r="AY20" s="1">
        <v>1.32283271408575E-5</v>
      </c>
      <c r="AZ20" s="1">
        <v>8.9569532904999999E-7</v>
      </c>
      <c r="BA20" s="1">
        <v>7.6643645770175997E-18</v>
      </c>
      <c r="BB20" t="s">
        <v>87</v>
      </c>
      <c r="BC20" s="1">
        <v>9.1543767638225406E-6</v>
      </c>
      <c r="BD20" s="1">
        <v>1.2412421934643101E-2</v>
      </c>
      <c r="BE20" s="1">
        <v>2.4612963556438699E-2</v>
      </c>
      <c r="BF20" s="1">
        <v>8.3205312404501502E-3</v>
      </c>
      <c r="BG20" s="1">
        <v>7.6335821609411402E-10</v>
      </c>
      <c r="BH20" s="1">
        <v>4.9459417379129102E-3</v>
      </c>
      <c r="BI20" s="1">
        <v>1.23035694139238E-2</v>
      </c>
      <c r="BJ20" s="1">
        <v>7.71367011720781E-3</v>
      </c>
      <c r="BK20" s="1">
        <v>0.18160336253263001</v>
      </c>
      <c r="BL20" s="1">
        <v>4.3328422400123101E-5</v>
      </c>
      <c r="BM20" s="1">
        <v>3.27770455658676E-6</v>
      </c>
      <c r="BN20" s="1">
        <v>3.1184165873311701E-8</v>
      </c>
      <c r="BO20" s="1">
        <v>1.8032299438598201E-5</v>
      </c>
      <c r="BP20" s="1">
        <v>6.2667133093598696E-8</v>
      </c>
      <c r="BQ20" s="1">
        <v>2.6064982511426201E-5</v>
      </c>
      <c r="BR20" s="1">
        <v>1.5992516327656401E-4</v>
      </c>
      <c r="BS20" s="1">
        <v>5.6554268043738903E-3</v>
      </c>
      <c r="BT20" s="1">
        <v>4.9219681551862103E-6</v>
      </c>
      <c r="BU20" s="1">
        <v>6.32919755115053E-6</v>
      </c>
      <c r="BV20" s="1">
        <v>3.1421376336055701E-6</v>
      </c>
      <c r="BW20" s="1">
        <v>8.3949434572273901E-8</v>
      </c>
      <c r="BX20" s="1">
        <v>1000000</v>
      </c>
      <c r="BY20" s="1">
        <v>209000</v>
      </c>
      <c r="BZ20" s="1">
        <v>20000</v>
      </c>
      <c r="CA20" s="1">
        <v>0</v>
      </c>
      <c r="CB20" s="1">
        <v>1</v>
      </c>
    </row>
    <row r="21" spans="1:80" x14ac:dyDescent="0.2">
      <c r="A21" s="2">
        <v>111600</v>
      </c>
      <c r="B21" s="1">
        <v>5.0885681175710396E-3</v>
      </c>
      <c r="C21" s="1">
        <v>2.7086353518693401E-3</v>
      </c>
      <c r="D21" s="1">
        <v>3.9471944883248296E-3</v>
      </c>
      <c r="E21" s="1">
        <v>2.3057049677389098E-3</v>
      </c>
      <c r="F21" s="1">
        <v>1.0555477271843501E-3</v>
      </c>
      <c r="G21" s="1">
        <v>5.2853965179746503E-4</v>
      </c>
      <c r="H21" s="1">
        <v>5.4850810253690499E-3</v>
      </c>
      <c r="I21" s="1">
        <v>0.219349988607623</v>
      </c>
      <c r="J21" s="1">
        <v>4.49114326274868E-2</v>
      </c>
      <c r="K21" s="1">
        <v>1.0223562434709901E-14</v>
      </c>
      <c r="L21" s="1">
        <v>1.1337336544125E-2</v>
      </c>
      <c r="M21" s="1">
        <v>5.9749858817502601E-5</v>
      </c>
      <c r="N21" s="1">
        <v>1.2884563504863E-2</v>
      </c>
      <c r="O21" s="1">
        <v>8.5639980320283693E-3</v>
      </c>
      <c r="P21" s="1">
        <v>2.7286217608782701E-4</v>
      </c>
      <c r="Q21" s="1">
        <v>9.9018690953616201E-5</v>
      </c>
      <c r="R21" s="1">
        <v>1.9095469201985201E-3</v>
      </c>
      <c r="S21" s="1">
        <v>8.7624244361868905E-6</v>
      </c>
      <c r="T21" s="1">
        <v>6.3357341778957398E-6</v>
      </c>
      <c r="U21" s="1">
        <v>1.6723451164414399E-2</v>
      </c>
      <c r="V21" s="1">
        <v>3.5936735895957299E-2</v>
      </c>
      <c r="W21" s="1">
        <v>7.9541218645119797E-11</v>
      </c>
      <c r="X21" s="1">
        <v>1.08364039498095E-2</v>
      </c>
      <c r="Y21" s="1">
        <v>4.6623535067429701E-4</v>
      </c>
      <c r="Z21" s="1">
        <v>1.15834252497289E-4</v>
      </c>
      <c r="AA21" s="1">
        <v>1.3025178569683899E-3</v>
      </c>
      <c r="AB21" s="1">
        <v>1.5135261302873899E-8</v>
      </c>
      <c r="AC21" s="1">
        <v>1.5755914176672099E-22</v>
      </c>
      <c r="AD21" s="1">
        <v>5.4150296002545596E-3</v>
      </c>
      <c r="AE21" s="1">
        <v>2.5612721877648102E-2</v>
      </c>
      <c r="AF21" s="1">
        <v>6.1223912196593901E-3</v>
      </c>
      <c r="AG21" s="1">
        <v>2.6671680154068601E-5</v>
      </c>
      <c r="AH21" s="1">
        <v>5.4870056467839896E-6</v>
      </c>
      <c r="AI21" s="1">
        <v>3.4067028534429001E-5</v>
      </c>
      <c r="AJ21" s="1">
        <v>5.3205995519533503E-4</v>
      </c>
      <c r="AK21" s="1">
        <v>9.3568657351348006E-5</v>
      </c>
      <c r="AL21" s="1">
        <v>4.1188619150389497E-3</v>
      </c>
      <c r="AM21" s="1">
        <v>1.6359141125361199E-4</v>
      </c>
      <c r="AN21" s="1">
        <v>5.03967066484455E-6</v>
      </c>
      <c r="AO21" s="1">
        <v>8.7242462380829403E-2</v>
      </c>
      <c r="AP21" s="1">
        <v>3.6960240367128202E-4</v>
      </c>
      <c r="AQ21" s="1">
        <v>1.7911052809103701E-2</v>
      </c>
      <c r="AR21" s="1">
        <v>0.10693635585311401</v>
      </c>
      <c r="AS21" s="1">
        <v>4.2965162318793397E-3</v>
      </c>
      <c r="AT21" s="1">
        <v>6.7390068943901104E-4</v>
      </c>
      <c r="AU21" s="1">
        <v>9.4216996783123601E-9</v>
      </c>
      <c r="AV21" s="1">
        <v>-8.87493790267395E-100</v>
      </c>
      <c r="AW21" s="1">
        <v>1.7123405210237501E-5</v>
      </c>
      <c r="AX21">
        <f>-0.109724066859244-174</f>
        <v>-174.10972406685926</v>
      </c>
      <c r="AY21" s="1">
        <v>8.5594585390337496E-6</v>
      </c>
      <c r="AZ21" s="1">
        <v>5.0096561446562104E-7</v>
      </c>
      <c r="BA21" s="1">
        <v>3.22954826123618E-18</v>
      </c>
      <c r="BB21" t="s">
        <v>88</v>
      </c>
      <c r="BC21" s="1">
        <v>6.7052987102967696E-6</v>
      </c>
      <c r="BD21" s="1">
        <v>1.37461558337581E-2</v>
      </c>
      <c r="BE21" s="1">
        <v>2.2959279967479901E-2</v>
      </c>
      <c r="BF21" s="1">
        <v>8.4246587898067892E-3</v>
      </c>
      <c r="BG21" s="1">
        <v>1.6541141337289701E-9</v>
      </c>
      <c r="BH21" s="1">
        <v>6.0391211415171103E-3</v>
      </c>
      <c r="BI21" s="1">
        <v>1.30204770918162E-2</v>
      </c>
      <c r="BJ21" s="1">
        <v>7.6008957470640902E-3</v>
      </c>
      <c r="BK21" s="1">
        <v>0.20203136506062599</v>
      </c>
      <c r="BL21" s="1">
        <v>6.1028778209736302E-5</v>
      </c>
      <c r="BM21" s="1">
        <v>4.2939061164046804E-6</v>
      </c>
      <c r="BN21" s="1">
        <v>2.63187226577569E-8</v>
      </c>
      <c r="BO21" s="1">
        <v>2.0062485263091702E-5</v>
      </c>
      <c r="BP21" s="1">
        <v>6.1401559742580296E-8</v>
      </c>
      <c r="BQ21" s="1">
        <v>3.27584598839096E-5</v>
      </c>
      <c r="BR21" s="1">
        <v>2.7989509796957701E-4</v>
      </c>
      <c r="BS21" s="1">
        <v>5.4625552521598399E-3</v>
      </c>
      <c r="BT21" s="1">
        <v>2.88435240259107E-6</v>
      </c>
      <c r="BU21" s="1">
        <v>6.5439774130077898E-6</v>
      </c>
      <c r="BV21" s="1">
        <v>3.0813025860116898E-6</v>
      </c>
      <c r="BW21" s="1">
        <v>1.8989477623363199E-7</v>
      </c>
      <c r="BX21" s="1">
        <v>1000000</v>
      </c>
      <c r="BY21" s="1">
        <v>209000</v>
      </c>
      <c r="BZ21" s="1">
        <v>20000</v>
      </c>
      <c r="CA21" s="1">
        <v>0</v>
      </c>
      <c r="CB21" s="1">
        <v>1</v>
      </c>
    </row>
    <row r="22" spans="1:80" x14ac:dyDescent="0.2">
      <c r="A22" s="2">
        <v>115200</v>
      </c>
      <c r="B22" s="1">
        <v>5.9287762711291202E-3</v>
      </c>
      <c r="C22" s="1">
        <v>2.7991755775280199E-3</v>
      </c>
      <c r="D22" s="1">
        <v>4.4614744824905597E-3</v>
      </c>
      <c r="E22" s="1">
        <v>2.55103804186721E-3</v>
      </c>
      <c r="F22" s="1">
        <v>1.5191598568911799E-3</v>
      </c>
      <c r="G22" s="1">
        <v>7.4964602352903199E-4</v>
      </c>
      <c r="H22" s="1">
        <v>5.7048819246670202E-3</v>
      </c>
      <c r="I22" s="1">
        <v>0.22015564121624601</v>
      </c>
      <c r="J22" s="1">
        <v>4.4071224473928798E-2</v>
      </c>
      <c r="K22" s="1">
        <v>1.61721736239919E-14</v>
      </c>
      <c r="L22" s="1">
        <v>1.1279791770714399E-2</v>
      </c>
      <c r="M22" s="1">
        <v>3.7411106140351701E-5</v>
      </c>
      <c r="N22" s="1">
        <v>1.3152498235045501E-2</v>
      </c>
      <c r="O22" s="1">
        <v>8.4240249480916803E-3</v>
      </c>
      <c r="P22" s="1">
        <v>2.57395775660212E-4</v>
      </c>
      <c r="Q22" s="1">
        <v>7.9451631402031701E-5</v>
      </c>
      <c r="R22" s="1">
        <v>3.5229414371819598E-3</v>
      </c>
      <c r="S22" s="1">
        <v>4.9985801035815299E-6</v>
      </c>
      <c r="T22" s="1">
        <v>5.78015723823205E-6</v>
      </c>
      <c r="U22" s="1">
        <v>1.6382560870978499E-2</v>
      </c>
      <c r="V22" s="1">
        <v>3.4291953243511003E-2</v>
      </c>
      <c r="W22" s="1">
        <v>9.7398005119519494E-11</v>
      </c>
      <c r="X22" s="1">
        <v>9.0272983868839203E-3</v>
      </c>
      <c r="Y22" s="1">
        <v>2.7837128231037502E-4</v>
      </c>
      <c r="Z22" s="1">
        <v>1.00580089503999E-4</v>
      </c>
      <c r="AA22" s="1">
        <v>1.8098499156200599E-3</v>
      </c>
      <c r="AB22" s="1">
        <v>1.5671262422177201E-8</v>
      </c>
      <c r="AC22" s="1">
        <v>2.9271972636291199E-22</v>
      </c>
      <c r="AD22" s="1">
        <v>5.3337436484058101E-3</v>
      </c>
      <c r="AE22" s="1">
        <v>2.35076639458307E-2</v>
      </c>
      <c r="AF22" s="1">
        <v>5.4548226810285597E-3</v>
      </c>
      <c r="AG22" s="1">
        <v>2.0299910013296099E-5</v>
      </c>
      <c r="AH22" s="1">
        <v>3.9923370711378201E-6</v>
      </c>
      <c r="AI22" s="1">
        <v>4.69538343787813E-5</v>
      </c>
      <c r="AJ22" s="1">
        <v>4.6027912807292099E-4</v>
      </c>
      <c r="AK22" s="1">
        <v>1.6991100759871801E-4</v>
      </c>
      <c r="AL22" s="1">
        <v>6.4311255089909598E-3</v>
      </c>
      <c r="AM22" s="1">
        <v>1.5154249903419299E-4</v>
      </c>
      <c r="AN22" s="1">
        <v>8.2780104847979301E-6</v>
      </c>
      <c r="AO22" s="1">
        <v>9.8230182588302295E-2</v>
      </c>
      <c r="AP22" s="1">
        <v>3.1302138344607402E-4</v>
      </c>
      <c r="AQ22" s="1">
        <v>1.9467006400103699E-2</v>
      </c>
      <c r="AR22" s="1">
        <v>0.1074874530715</v>
      </c>
      <c r="AS22" s="1">
        <v>3.5278420498747699E-3</v>
      </c>
      <c r="AT22" s="1">
        <v>5.4694337265607498E-4</v>
      </c>
      <c r="AU22" s="1">
        <v>1.3898290365445899E-8</v>
      </c>
      <c r="AV22">
        <f>-0.875116293680427-100</f>
        <v>-100.87511629368042</v>
      </c>
      <c r="AW22" s="1">
        <v>2.06363597044325E-5</v>
      </c>
      <c r="AX22">
        <f>-0.134970826768746-176</f>
        <v>-176.13497082676875</v>
      </c>
      <c r="AY22" s="1">
        <v>4.3197009465978199E-6</v>
      </c>
      <c r="AZ22" s="1">
        <v>2.1676943632999601E-7</v>
      </c>
      <c r="BA22" s="1">
        <v>8.6534357137929003E-19</v>
      </c>
      <c r="BB22" t="s">
        <v>89</v>
      </c>
      <c r="BC22" s="1">
        <v>4.2327105217176204E-6</v>
      </c>
      <c r="BD22" s="1">
        <v>1.50489211753142E-2</v>
      </c>
      <c r="BE22" s="1">
        <v>2.0456209102275701E-2</v>
      </c>
      <c r="BF22" s="1">
        <v>8.4688021060909599E-3</v>
      </c>
      <c r="BG22" s="1">
        <v>2.3385294357853702E-9</v>
      </c>
      <c r="BH22" s="1">
        <v>7.4798047849088597E-3</v>
      </c>
      <c r="BI22" s="1">
        <v>1.40661780175203E-2</v>
      </c>
      <c r="BJ22" s="1">
        <v>7.3162882906314302E-3</v>
      </c>
      <c r="BK22" s="1">
        <v>0.23059034487902599</v>
      </c>
      <c r="BL22" s="1">
        <v>7.0919950742413999E-5</v>
      </c>
      <c r="BM22" s="1">
        <v>5.1201927655946701E-6</v>
      </c>
      <c r="BN22" s="1">
        <v>2.7316250777654101E-8</v>
      </c>
      <c r="BO22" s="1">
        <v>2.6970493548130802E-5</v>
      </c>
      <c r="BP22" s="1">
        <v>7.6898265984978602E-8</v>
      </c>
      <c r="BQ22" s="1">
        <v>4.10542281052102E-5</v>
      </c>
      <c r="BR22" s="1">
        <v>2.4948858448548602E-4</v>
      </c>
      <c r="BS22" s="1">
        <v>4.0785213798753099E-3</v>
      </c>
      <c r="BT22" s="1">
        <v>2.2033045803597398E-6</v>
      </c>
      <c r="BU22" s="1">
        <v>9.0040131907193303E-6</v>
      </c>
      <c r="BV22" s="1">
        <v>4.1680770176988199E-6</v>
      </c>
      <c r="BW22" s="1">
        <v>2.4351180793427398E-7</v>
      </c>
      <c r="BX22" s="1">
        <v>1000000</v>
      </c>
      <c r="BY22" s="1">
        <v>209000</v>
      </c>
      <c r="BZ22" s="1">
        <v>20000</v>
      </c>
      <c r="CA22" s="1">
        <v>0</v>
      </c>
      <c r="CB22" s="1">
        <v>1</v>
      </c>
    </row>
    <row r="23" spans="1:80" x14ac:dyDescent="0.2">
      <c r="A23" s="2">
        <v>118800</v>
      </c>
      <c r="B23" s="1">
        <v>6.8665148069550997E-3</v>
      </c>
      <c r="C23" s="1">
        <v>2.8895265091817301E-3</v>
      </c>
      <c r="D23" s="1">
        <v>5.3408948647425099E-3</v>
      </c>
      <c r="E23" s="1">
        <v>2.97302032968963E-3</v>
      </c>
      <c r="F23" s="1">
        <v>2.2267856106717799E-3</v>
      </c>
      <c r="G23" s="1">
        <v>1.0890060808926201E-3</v>
      </c>
      <c r="H23" s="1">
        <v>5.96561315031392E-3</v>
      </c>
      <c r="I23" s="1">
        <v>0.22110208210729501</v>
      </c>
      <c r="J23" s="1">
        <v>4.3133485938102803E-2</v>
      </c>
      <c r="K23" s="1">
        <v>2.0635750809909701E-14</v>
      </c>
      <c r="L23" s="1">
        <v>1.1214612908748501E-2</v>
      </c>
      <c r="M23" s="1">
        <v>2.00742083020316E-5</v>
      </c>
      <c r="N23" s="1">
        <v>1.32803263890756E-2</v>
      </c>
      <c r="O23" s="1">
        <v>8.5951607156862508E-3</v>
      </c>
      <c r="P23" s="1">
        <v>2.3769613705019299E-4</v>
      </c>
      <c r="Q23" s="1">
        <v>6.0994719667849903E-5</v>
      </c>
      <c r="R23" s="1">
        <v>5.3197909873128396E-3</v>
      </c>
      <c r="S23" s="1">
        <v>3.0040650635020298E-6</v>
      </c>
      <c r="T23" s="1">
        <v>3.9516870757425104E-6</v>
      </c>
      <c r="U23" s="1">
        <v>1.6002794930350402E-2</v>
      </c>
      <c r="V23" s="1">
        <v>3.2510290247996503E-2</v>
      </c>
      <c r="W23" s="1">
        <v>9.8070273851503302E-11</v>
      </c>
      <c r="X23" s="1">
        <v>7.3318956530012396E-3</v>
      </c>
      <c r="Y23" s="1">
        <v>1.5471904844164801E-4</v>
      </c>
      <c r="Z23" s="1">
        <v>7.5420152273464799E-5</v>
      </c>
      <c r="AA23" s="1">
        <v>2.5265325495808298E-3</v>
      </c>
      <c r="AB23" s="1">
        <v>1.41766719516999E-8</v>
      </c>
      <c r="AC23" s="1">
        <v>4.3068856630502896E-22</v>
      </c>
      <c r="AD23" s="1">
        <v>5.2534735222070604E-3</v>
      </c>
      <c r="AE23" s="1">
        <v>2.13202259074869E-2</v>
      </c>
      <c r="AF23" s="1">
        <v>4.78275910755645E-3</v>
      </c>
      <c r="AG23" s="1">
        <v>1.53729135261207E-5</v>
      </c>
      <c r="AH23" s="1">
        <v>2.87015397321579E-6</v>
      </c>
      <c r="AI23" s="1">
        <v>4.8280983531448001E-5</v>
      </c>
      <c r="AJ23" s="1">
        <v>3.7708962152512699E-4</v>
      </c>
      <c r="AK23" s="1">
        <v>2.19818518943076E-4</v>
      </c>
      <c r="AL23" s="1">
        <v>9.0704049945344502E-3</v>
      </c>
      <c r="AM23" s="1">
        <v>1.3296402532391401E-4</v>
      </c>
      <c r="AN23" s="1">
        <v>9.7855905104982795E-6</v>
      </c>
      <c r="AO23" s="1">
        <v>0.109912585487982</v>
      </c>
      <c r="AP23" s="1">
        <v>2.42544140449074E-4</v>
      </c>
      <c r="AQ23" s="1">
        <v>2.1077025936513099E-2</v>
      </c>
      <c r="AR23" s="1">
        <v>0.107794705351763</v>
      </c>
      <c r="AS23" s="1">
        <v>2.8197094313004E-3</v>
      </c>
      <c r="AT23" s="1">
        <v>4.3130973279642001E-4</v>
      </c>
      <c r="AU23" s="1">
        <v>1.7078572212105801E-8</v>
      </c>
      <c r="AV23">
        <f>-0.659730712305777-101</f>
        <v>-101.65973071230577</v>
      </c>
      <c r="AW23" s="1">
        <v>2.31834330045282E-5</v>
      </c>
      <c r="AX23">
        <f>-0.150024965194873-178</f>
        <v>-178.15002496519486</v>
      </c>
      <c r="AY23" s="1">
        <v>1.9823267957100401E-6</v>
      </c>
      <c r="AZ23" s="1">
        <v>8.3806116471321399E-8</v>
      </c>
      <c r="BA23" s="1">
        <v>1.94652751583127E-19</v>
      </c>
      <c r="BB23" t="s">
        <v>90</v>
      </c>
      <c r="BC23" s="1">
        <v>2.5085672282388198E-6</v>
      </c>
      <c r="BD23" s="1">
        <v>1.6071086754829E-2</v>
      </c>
      <c r="BE23" s="1">
        <v>1.7944629087140802E-2</v>
      </c>
      <c r="BF23" s="1">
        <v>8.2844759359930707E-3</v>
      </c>
      <c r="BG23" s="1">
        <v>2.7545936218270899E-9</v>
      </c>
      <c r="BH23" s="1">
        <v>8.7517265470015704E-3</v>
      </c>
      <c r="BI23" s="1">
        <v>1.51118817278015E-2</v>
      </c>
      <c r="BJ23" s="1">
        <v>6.90712212359212E-3</v>
      </c>
      <c r="BK23" s="1">
        <v>0.25507677312938798</v>
      </c>
      <c r="BL23" s="1">
        <v>7.3131060865733896E-5</v>
      </c>
      <c r="BM23" s="1">
        <v>5.6681599042834702E-6</v>
      </c>
      <c r="BN23" s="1">
        <v>2.81311507759414E-8</v>
      </c>
      <c r="BO23" s="1">
        <v>3.5402049711425498E-5</v>
      </c>
      <c r="BP23" s="1">
        <v>9.5937738586246999E-8</v>
      </c>
      <c r="BQ23" s="1">
        <v>4.9288859063073803E-5</v>
      </c>
      <c r="BR23" s="1">
        <v>1.8628838706183099E-4</v>
      </c>
      <c r="BS23" s="1">
        <v>2.96582531237313E-3</v>
      </c>
      <c r="BT23" s="1">
        <v>1.82215598727886E-6</v>
      </c>
      <c r="BU23" s="1">
        <v>1.2373279698935199E-5</v>
      </c>
      <c r="BV23" s="1">
        <v>5.9023323162002904E-6</v>
      </c>
      <c r="BW23" s="1">
        <v>2.5848757623823202E-7</v>
      </c>
      <c r="BX23" s="1">
        <v>1000000</v>
      </c>
      <c r="BY23" s="1">
        <v>209000</v>
      </c>
      <c r="BZ23" s="1">
        <v>20000</v>
      </c>
      <c r="CA23" s="1">
        <v>0</v>
      </c>
      <c r="CB23" s="1">
        <v>1</v>
      </c>
    </row>
    <row r="24" spans="1:80" x14ac:dyDescent="0.2">
      <c r="A24" s="2">
        <v>122400</v>
      </c>
      <c r="B24" s="1">
        <v>7.8176552881495196E-3</v>
      </c>
      <c r="C24" s="1">
        <v>2.9740023138317001E-3</v>
      </c>
      <c r="D24" s="1">
        <v>6.6226890236041501E-3</v>
      </c>
      <c r="E24" s="1">
        <v>3.6144700737414E-3</v>
      </c>
      <c r="F24" s="1">
        <v>3.13169371436651E-3</v>
      </c>
      <c r="G24" s="1">
        <v>1.5415239170343399E-3</v>
      </c>
      <c r="H24" s="1">
        <v>6.2336755393187504E-3</v>
      </c>
      <c r="I24" s="1">
        <v>0.22206180671635001</v>
      </c>
      <c r="J24" s="1">
        <v>4.2182345456908299E-2</v>
      </c>
      <c r="K24" s="1">
        <v>2.32859964405164E-14</v>
      </c>
      <c r="L24" s="1">
        <v>1.11474362595557E-2</v>
      </c>
      <c r="M24" s="1">
        <v>1.01708608529453E-5</v>
      </c>
      <c r="N24" s="1">
        <v>1.31025256417205E-2</v>
      </c>
      <c r="O24" s="1">
        <v>8.8863453659989503E-3</v>
      </c>
      <c r="P24" s="1">
        <v>2.1433763425039701E-4</v>
      </c>
      <c r="Q24" s="1">
        <v>4.5495058014708499E-5</v>
      </c>
      <c r="R24" s="1">
        <v>6.95655133603748E-3</v>
      </c>
      <c r="S24" s="1">
        <v>2.2049526109598398E-6</v>
      </c>
      <c r="T24" s="1">
        <v>2.9842628961218398E-6</v>
      </c>
      <c r="U24" s="1">
        <v>1.56183641999486E-2</v>
      </c>
      <c r="V24" s="1">
        <v>3.0760820026463E-2</v>
      </c>
      <c r="W24" s="1">
        <v>9.4916512379555401E-11</v>
      </c>
      <c r="X24" s="1">
        <v>5.9095551281500604E-3</v>
      </c>
      <c r="Y24" s="1">
        <v>8.4156469072577505E-5</v>
      </c>
      <c r="Z24" s="1">
        <v>5.9391146433243997E-5</v>
      </c>
      <c r="AA24" s="1">
        <v>3.35175784180968E-3</v>
      </c>
      <c r="AB24" s="1">
        <v>1.2214272025687201E-8</v>
      </c>
      <c r="AC24" s="1">
        <v>5.3402668333617598E-22</v>
      </c>
      <c r="AD24" s="1">
        <v>5.1857219806583201E-3</v>
      </c>
      <c r="AE24" s="1">
        <v>1.9267052425811001E-2</v>
      </c>
      <c r="AF24" s="1">
        <v>4.1732835409074099E-3</v>
      </c>
      <c r="AG24" s="1">
        <v>1.2370477355652201E-5</v>
      </c>
      <c r="AH24" s="1">
        <v>2.2340327146753398E-6</v>
      </c>
      <c r="AI24" s="1">
        <v>4.4837440199569102E-5</v>
      </c>
      <c r="AJ24" s="1">
        <v>3.0722301130944798E-4</v>
      </c>
      <c r="AK24" s="1">
        <v>2.4352390690814401E-4</v>
      </c>
      <c r="AL24" s="1">
        <v>1.1581148489099E-2</v>
      </c>
      <c r="AM24" s="1">
        <v>1.13548271346687E-4</v>
      </c>
      <c r="AN24" s="1">
        <v>1.0047731297289899E-5</v>
      </c>
      <c r="AO24" s="1">
        <v>0.12097798071317301</v>
      </c>
      <c r="AP24" s="1">
        <v>1.85106501228655E-4</v>
      </c>
      <c r="AQ24" s="1">
        <v>2.2582390013902099E-2</v>
      </c>
      <c r="AR24" s="1">
        <v>0.107899650144024</v>
      </c>
      <c r="AS24" s="1">
        <v>2.2311231113562799E-3</v>
      </c>
      <c r="AT24" s="1">
        <v>3.4759448085190501E-4</v>
      </c>
      <c r="AU24" s="1">
        <v>1.82557033042862E-8</v>
      </c>
      <c r="AV24">
        <f>-0.45358643330469-102</f>
        <v>-102.45358643330469</v>
      </c>
      <c r="AW24" s="1">
        <v>2.4297776360854E-5</v>
      </c>
      <c r="AX24">
        <f>-0.156938468230048-180</f>
        <v>-180.15693846823004</v>
      </c>
      <c r="AY24" s="1">
        <v>8.8251709843405896E-7</v>
      </c>
      <c r="AZ24" s="1">
        <v>3.0921077815378099E-8</v>
      </c>
      <c r="BA24" s="1">
        <v>4.1357366436140601E-20</v>
      </c>
      <c r="BB24" t="s">
        <v>91</v>
      </c>
      <c r="BC24" s="1">
        <v>1.4504764744265699E-6</v>
      </c>
      <c r="BD24" s="1">
        <v>1.6803164589867699E-2</v>
      </c>
      <c r="BE24" s="1">
        <v>1.5901099849370201E-2</v>
      </c>
      <c r="BF24" s="1">
        <v>7.9203152710025804E-3</v>
      </c>
      <c r="BG24" s="1">
        <v>2.9870872841410301E-9</v>
      </c>
      <c r="BH24" s="1">
        <v>9.82003220283479E-3</v>
      </c>
      <c r="BI24" s="1">
        <v>1.6041972500496798E-2</v>
      </c>
      <c r="BJ24" s="1">
        <v>6.4334592849654704E-3</v>
      </c>
      <c r="BK24" s="1">
        <v>0.273432005149299</v>
      </c>
      <c r="BL24" s="1">
        <v>7.1102603220766196E-5</v>
      </c>
      <c r="BM24" s="1">
        <v>5.8384906645607596E-6</v>
      </c>
      <c r="BN24" s="1">
        <v>2.55114860773928E-8</v>
      </c>
      <c r="BO24" s="1">
        <v>4.1696157083928901E-5</v>
      </c>
      <c r="BP24" s="1">
        <v>1.05287823580228E-7</v>
      </c>
      <c r="BQ24" s="1">
        <v>5.5396841431205903E-5</v>
      </c>
      <c r="BR24" s="1">
        <v>1.4730061178688401E-4</v>
      </c>
      <c r="BS24" s="1">
        <v>2.4026665642414599E-3</v>
      </c>
      <c r="BT24" s="1">
        <v>1.6521734382925999E-6</v>
      </c>
      <c r="BU24" s="1">
        <v>1.49723885982449E-5</v>
      </c>
      <c r="BV24" s="1">
        <v>7.5667383672177204E-6</v>
      </c>
      <c r="BW24" s="1">
        <v>2.6432969032009298E-7</v>
      </c>
      <c r="BX24" s="1">
        <v>1000000</v>
      </c>
      <c r="BY24" s="1">
        <v>209000</v>
      </c>
      <c r="BZ24" s="1">
        <v>20000</v>
      </c>
      <c r="CA24" s="1">
        <v>0</v>
      </c>
      <c r="CB24" s="1">
        <v>1</v>
      </c>
    </row>
    <row r="25" spans="1:80" x14ac:dyDescent="0.2">
      <c r="A25" s="2">
        <v>126000</v>
      </c>
      <c r="B25" s="1">
        <v>8.7629480015674506E-3</v>
      </c>
      <c r="C25" s="1">
        <v>3.0516998072734999E-3</v>
      </c>
      <c r="D25" s="1">
        <v>8.2115984152308797E-3</v>
      </c>
      <c r="E25" s="1">
        <v>4.4588434435607598E-3</v>
      </c>
      <c r="F25" s="1">
        <v>4.1385957934124496E-3</v>
      </c>
      <c r="G25" s="1">
        <v>2.0762756019196802E-3</v>
      </c>
      <c r="H25" s="1">
        <v>6.4990487550249196E-3</v>
      </c>
      <c r="I25" s="1">
        <v>0.22299395973316199</v>
      </c>
      <c r="J25" s="1">
        <v>4.1237052743490397E-2</v>
      </c>
      <c r="K25" s="1">
        <v>2.4756562744291599E-14</v>
      </c>
      <c r="L25" s="1">
        <v>1.1079567090095801E-2</v>
      </c>
      <c r="M25" s="1">
        <v>5.1774326194951996E-6</v>
      </c>
      <c r="N25" s="1">
        <v>1.28046748016766E-2</v>
      </c>
      <c r="O25" s="1">
        <v>9.2562188045378201E-3</v>
      </c>
      <c r="P25" s="1">
        <v>1.9010035507115701E-4</v>
      </c>
      <c r="Q25" s="1">
        <v>3.3377760279909798E-5</v>
      </c>
      <c r="R25" s="1">
        <v>8.3241488126653794E-3</v>
      </c>
      <c r="S25" s="1">
        <v>1.8538419463072001E-6</v>
      </c>
      <c r="T25" s="1">
        <v>2.4918989159099402E-6</v>
      </c>
      <c r="U25" s="1">
        <v>1.52370735841865E-2</v>
      </c>
      <c r="V25" s="1">
        <v>2.9079027159190599E-2</v>
      </c>
      <c r="W25" s="1">
        <v>9.0869600379479104E-11</v>
      </c>
      <c r="X25" s="1">
        <v>4.7462765059868199E-3</v>
      </c>
      <c r="Y25" s="1">
        <v>4.5318890949307199E-5</v>
      </c>
      <c r="Z25" s="1">
        <v>4.9832519238473303E-5</v>
      </c>
      <c r="AA25" s="1">
        <v>4.1603869222199301E-3</v>
      </c>
      <c r="AB25" s="1">
        <v>1.0613094360980401E-8</v>
      </c>
      <c r="AC25" s="1">
        <v>5.9508421815003703E-22</v>
      </c>
      <c r="AD25" s="1">
        <v>5.1295844530479398E-3</v>
      </c>
      <c r="AE25" s="1">
        <v>1.7382631210030801E-2</v>
      </c>
      <c r="AF25" s="1">
        <v>3.6333203090793301E-3</v>
      </c>
      <c r="AG25" s="1">
        <v>1.0400847464541101E-5</v>
      </c>
      <c r="AH25" s="1">
        <v>1.8365694575565E-6</v>
      </c>
      <c r="AI25" s="1">
        <v>3.9691859954456599E-5</v>
      </c>
      <c r="AJ25" s="1">
        <v>2.5329749729404702E-4</v>
      </c>
      <c r="AK25" s="1">
        <v>2.4702802466228301E-4</v>
      </c>
      <c r="AL25" s="1">
        <v>1.3653512532477E-2</v>
      </c>
      <c r="AM25" s="1">
        <v>9.6225733605874501E-5</v>
      </c>
      <c r="AN25" s="1">
        <v>9.5470115146878207E-6</v>
      </c>
      <c r="AO25" s="1">
        <v>0.13116526158339301</v>
      </c>
      <c r="AP25" s="1">
        <v>1.45165320150173E-4</v>
      </c>
      <c r="AQ25" s="1">
        <v>2.39604015672732E-2</v>
      </c>
      <c r="AR25" s="1">
        <v>0.107894148073914</v>
      </c>
      <c r="AS25" s="1">
        <v>1.75557540695113E-3</v>
      </c>
      <c r="AT25" s="1">
        <v>2.9254973983696401E-4</v>
      </c>
      <c r="AU25" s="1">
        <v>1.79774933983595E-8</v>
      </c>
      <c r="AV25">
        <f>-0.295657593733097-103</f>
        <v>-103.2956575937331</v>
      </c>
      <c r="AW25" s="1">
        <v>2.4390991752671599E-5</v>
      </c>
      <c r="AX25">
        <f>-0.149551432410402-182</f>
        <v>-182.14955143241039</v>
      </c>
      <c r="AY25" s="1">
        <v>3.87174377338015E-7</v>
      </c>
      <c r="AZ25" s="1">
        <v>1.10969442903868E-8</v>
      </c>
      <c r="BA25" s="1">
        <v>8.5355922915794293E-21</v>
      </c>
      <c r="BB25" t="s">
        <v>92</v>
      </c>
      <c r="BC25" s="1">
        <v>8.2705191033548596E-7</v>
      </c>
      <c r="BD25" s="1">
        <v>1.7287104206117E-2</v>
      </c>
      <c r="BE25" s="1">
        <v>1.4406065050372599E-2</v>
      </c>
      <c r="BF25" s="1">
        <v>7.46028631107309E-3</v>
      </c>
      <c r="BG25" s="1">
        <v>3.10906078478502E-9</v>
      </c>
      <c r="BH25" s="1">
        <v>1.0706907528234E-2</v>
      </c>
      <c r="BI25" s="1">
        <v>1.68402395798599E-2</v>
      </c>
      <c r="BJ25" s="1">
        <v>5.9287252328760597E-3</v>
      </c>
      <c r="BK25" s="1">
        <v>0.28731184285107803</v>
      </c>
      <c r="BL25" s="1">
        <v>6.8191714448756597E-5</v>
      </c>
      <c r="BM25" s="1">
        <v>5.7483445518233499E-6</v>
      </c>
      <c r="BN25" s="1">
        <v>2.1203300520190201E-8</v>
      </c>
      <c r="BO25" s="1">
        <v>4.5904711037680699E-5</v>
      </c>
      <c r="BP25" s="1">
        <v>1.05724034149919E-7</v>
      </c>
      <c r="BQ25" s="1">
        <v>5.9620222496397502E-5</v>
      </c>
      <c r="BR25" s="1">
        <v>1.2402529791332299E-4</v>
      </c>
      <c r="BS25" s="1">
        <v>2.1023589943755601E-3</v>
      </c>
      <c r="BT25" s="1">
        <v>1.58810741450228E-6</v>
      </c>
      <c r="BU25" s="1">
        <v>1.6694231834621399E-5</v>
      </c>
      <c r="BV25" s="1">
        <v>9.0279083053117E-6</v>
      </c>
      <c r="BW25" s="1">
        <v>2.6765555993531801E-7</v>
      </c>
      <c r="BX25" s="1">
        <v>1000000</v>
      </c>
      <c r="BY25" s="1">
        <v>209000</v>
      </c>
      <c r="BZ25" s="1">
        <v>20000</v>
      </c>
      <c r="CA25" s="1">
        <v>0</v>
      </c>
      <c r="CB25" s="1">
        <v>1</v>
      </c>
    </row>
    <row r="26" spans="1:80" x14ac:dyDescent="0.2">
      <c r="A26" s="2">
        <v>129600</v>
      </c>
      <c r="B26" s="1">
        <v>9.6987218637345895E-3</v>
      </c>
      <c r="C26" s="1">
        <v>3.1230725650156399E-3</v>
      </c>
      <c r="D26" s="1">
        <v>1.0019752572767901E-2</v>
      </c>
      <c r="E26" s="1">
        <v>5.4837980059113398E-3</v>
      </c>
      <c r="F26" s="1">
        <v>5.1929725398623099E-3</v>
      </c>
      <c r="G26" s="1">
        <v>2.6736787416870799E-3</v>
      </c>
      <c r="H26" s="1">
        <v>6.7537055767601696E-3</v>
      </c>
      <c r="I26" s="1">
        <v>0.22387376557972599</v>
      </c>
      <c r="J26" s="1">
        <v>4.0301278881323302E-2</v>
      </c>
      <c r="K26" s="1">
        <v>2.5706783122971901E-14</v>
      </c>
      <c r="L26" s="1">
        <v>1.1011252439315699E-2</v>
      </c>
      <c r="M26" s="1">
        <v>2.6902766964972402E-6</v>
      </c>
      <c r="N26" s="1">
        <v>1.25009054057922E-2</v>
      </c>
      <c r="O26" s="1">
        <v>9.6640895463019905E-3</v>
      </c>
      <c r="P26" s="1">
        <v>1.66767013197195E-4</v>
      </c>
      <c r="Q26" s="1">
        <v>2.4238373786667299E-5</v>
      </c>
      <c r="R26" s="1">
        <v>9.4440626973982603E-3</v>
      </c>
      <c r="S26" s="1">
        <v>1.6628068634594701E-6</v>
      </c>
      <c r="T26" s="1">
        <v>2.2094295952561202E-6</v>
      </c>
      <c r="U26" s="1">
        <v>1.4860400850993201E-2</v>
      </c>
      <c r="V26" s="1">
        <v>2.7469456286205798E-2</v>
      </c>
      <c r="W26" s="1">
        <v>8.7095865992202601E-11</v>
      </c>
      <c r="X26" s="1">
        <v>3.8013332093692399E-3</v>
      </c>
      <c r="Y26" s="1">
        <v>2.4212374121482202E-5</v>
      </c>
      <c r="Z26" s="1">
        <v>4.3736428642460403E-5</v>
      </c>
      <c r="AA26" s="1">
        <v>4.8959573080297998E-3</v>
      </c>
      <c r="AB26" s="1">
        <v>9.4729782933048907E-9</v>
      </c>
      <c r="AC26" s="1">
        <v>6.1676417762208799E-22</v>
      </c>
      <c r="AD26" s="1">
        <v>5.0822961801546404E-3</v>
      </c>
      <c r="AE26" s="1">
        <v>1.5661921884421001E-2</v>
      </c>
      <c r="AF26" s="1">
        <v>3.15763003242755E-3</v>
      </c>
      <c r="AG26" s="1">
        <v>8.9404276426852396E-6</v>
      </c>
      <c r="AH26" s="1">
        <v>1.5566414460100601E-6</v>
      </c>
      <c r="AI26" s="1">
        <v>3.4605916213598301E-5</v>
      </c>
      <c r="AJ26" s="1">
        <v>2.11773305152731E-4</v>
      </c>
      <c r="AK26" s="1">
        <v>2.3708294681712099E-4</v>
      </c>
      <c r="AL26" s="1">
        <v>1.52316166632961E-2</v>
      </c>
      <c r="AM26" s="1">
        <v>8.1604153320016703E-5</v>
      </c>
      <c r="AN26" s="1">
        <v>8.6972394984074206E-6</v>
      </c>
      <c r="AO26" s="1">
        <v>0.14059716219389301</v>
      </c>
      <c r="AP26" s="1">
        <v>1.17743306769224E-4</v>
      </c>
      <c r="AQ26" s="1">
        <v>2.52165161372691E-2</v>
      </c>
      <c r="AR26" s="1">
        <v>0.10782057798429</v>
      </c>
      <c r="AS26" s="1">
        <v>1.3753960728733099E-3</v>
      </c>
      <c r="AT26" s="1">
        <v>2.5595516447932202E-4</v>
      </c>
      <c r="AU26" s="1">
        <v>1.7023615944345E-8</v>
      </c>
      <c r="AV26">
        <f>-0.184333577378445-104</f>
        <v>-104.18433357737844</v>
      </c>
      <c r="AW26" s="1">
        <v>2.3947325793846199E-5</v>
      </c>
      <c r="AX26">
        <f>-0.128930041872341-184</f>
        <v>-184.12893004187234</v>
      </c>
      <c r="AY26" s="1">
        <v>1.6793729377516999E-7</v>
      </c>
      <c r="AZ26" s="1">
        <v>3.8976055175736204E-9</v>
      </c>
      <c r="BA26" s="1">
        <v>1.7214761747788701E-21</v>
      </c>
      <c r="BB26" t="s">
        <v>93</v>
      </c>
      <c r="BC26" s="1">
        <v>4.6652525821270298E-7</v>
      </c>
      <c r="BD26" s="1">
        <v>1.7581806725620399E-2</v>
      </c>
      <c r="BE26" s="1">
        <v>1.33515953701779E-2</v>
      </c>
      <c r="BF26" s="1">
        <v>6.9553442299094903E-3</v>
      </c>
      <c r="BG26" s="1">
        <v>3.1865265916496E-9</v>
      </c>
      <c r="BH26" s="1">
        <v>1.14057744991458E-2</v>
      </c>
      <c r="BI26" s="1">
        <v>1.7511344122545399E-2</v>
      </c>
      <c r="BJ26" s="1">
        <v>5.4147169650245698E-3</v>
      </c>
      <c r="BK26" s="1">
        <v>0.29810701740963103</v>
      </c>
      <c r="BL26" s="1">
        <v>6.5672242616490094E-5</v>
      </c>
      <c r="BM26" s="1">
        <v>5.5261441244008599E-6</v>
      </c>
      <c r="BN26" s="1">
        <v>1.67896324050194E-8</v>
      </c>
      <c r="BO26" s="1">
        <v>4.8908383031320799E-5</v>
      </c>
      <c r="BP26" s="1">
        <v>1.01114078692916E-7</v>
      </c>
      <c r="BQ26" s="1">
        <v>6.2654661284312004E-5</v>
      </c>
      <c r="BR26" s="1">
        <v>1.09119111776225E-4</v>
      </c>
      <c r="BS26" s="1">
        <v>1.9161860570144E-3</v>
      </c>
      <c r="BT26" s="1">
        <v>1.56313766246519E-6</v>
      </c>
      <c r="BU26" s="1">
        <v>1.7892348447292E-5</v>
      </c>
      <c r="BV26" s="1">
        <v>1.0341855467917001E-5</v>
      </c>
      <c r="BW26" s="1">
        <v>2.7154697386629998E-7</v>
      </c>
      <c r="BX26" s="1">
        <v>1000000</v>
      </c>
      <c r="BY26" s="1">
        <v>209000</v>
      </c>
      <c r="BZ26" s="1">
        <v>20000</v>
      </c>
      <c r="CA26" s="1">
        <v>0</v>
      </c>
      <c r="CB26" s="1">
        <v>1</v>
      </c>
    </row>
    <row r="27" spans="1:80" x14ac:dyDescent="0.2">
      <c r="A27" s="2">
        <v>133200</v>
      </c>
      <c r="B27" s="1">
        <v>1.0629146444673301E-2</v>
      </c>
      <c r="C27" s="1">
        <v>3.18911950765169E-3</v>
      </c>
      <c r="D27" s="1">
        <v>1.19921048665356E-2</v>
      </c>
      <c r="E27" s="1">
        <v>6.6718395782141204E-3</v>
      </c>
      <c r="F27" s="1">
        <v>6.2735877404236397E-3</v>
      </c>
      <c r="G27" s="1">
        <v>3.32438950208756E-3</v>
      </c>
      <c r="H27" s="1">
        <v>6.9912297746011704E-3</v>
      </c>
      <c r="I27" s="1">
        <v>0.22468471157940001</v>
      </c>
      <c r="J27" s="1">
        <v>3.9370854300384499E-2</v>
      </c>
      <c r="K27" s="1">
        <v>2.6432188205164999E-14</v>
      </c>
      <c r="L27" s="1">
        <v>1.0942169548839999E-2</v>
      </c>
      <c r="M27" s="1">
        <v>1.4198120431815E-6</v>
      </c>
      <c r="N27" s="1">
        <v>1.2241291189081901E-2</v>
      </c>
      <c r="O27" s="1">
        <v>1.00739417024748E-2</v>
      </c>
      <c r="P27" s="1">
        <v>1.4522565165525601E-4</v>
      </c>
      <c r="Q27" s="1">
        <v>1.7464859352509801E-5</v>
      </c>
      <c r="R27" s="1">
        <v>1.03662477410645E-2</v>
      </c>
      <c r="S27" s="1">
        <v>1.5456565430185101E-6</v>
      </c>
      <c r="T27" s="1">
        <v>2.0404754658871798E-6</v>
      </c>
      <c r="U27" s="1">
        <v>1.4486665364704001E-2</v>
      </c>
      <c r="V27" s="1">
        <v>2.5923022183135899E-2</v>
      </c>
      <c r="W27" s="1">
        <v>8.3848252121083899E-11</v>
      </c>
      <c r="X27" s="1">
        <v>3.0326638495957198E-3</v>
      </c>
      <c r="Y27" s="1">
        <v>1.2794098213854101E-5</v>
      </c>
      <c r="Z27" s="1">
        <v>3.9684473090727998E-5</v>
      </c>
      <c r="AA27" s="1">
        <v>5.5431693509814996E-3</v>
      </c>
      <c r="AB27" s="1">
        <v>8.6869883697408497E-9</v>
      </c>
      <c r="AC27" s="1">
        <v>6.0902045209363203E-22</v>
      </c>
      <c r="AD27" s="1">
        <v>5.0411928881626596E-3</v>
      </c>
      <c r="AE27" s="1">
        <v>1.40857171792362E-2</v>
      </c>
      <c r="AF27" s="1">
        <v>2.7374596934034699E-3</v>
      </c>
      <c r="AG27" s="1">
        <v>7.7725291774176304E-6</v>
      </c>
      <c r="AH27" s="1">
        <v>1.3427544365471699E-6</v>
      </c>
      <c r="AI27" s="1">
        <v>3.0139578669335401E-5</v>
      </c>
      <c r="AJ27" s="1">
        <v>1.7890851429455299E-4</v>
      </c>
      <c r="AK27" s="1">
        <v>2.19897702304407E-4</v>
      </c>
      <c r="AL27" s="1">
        <v>1.6358987796853901E-2</v>
      </c>
      <c r="AM27" s="1">
        <v>6.9413549226640995E-5</v>
      </c>
      <c r="AN27" s="1">
        <v>7.7577416177512597E-6</v>
      </c>
      <c r="AO27" s="1">
        <v>0.14947871715658301</v>
      </c>
      <c r="AP27" s="1">
        <v>9.8102090172396693E-5</v>
      </c>
      <c r="AQ27" s="1">
        <v>2.6365800309799198E-2</v>
      </c>
      <c r="AR27" s="1">
        <v>0.10769680673604901</v>
      </c>
      <c r="AS27" s="1">
        <v>1.0722167128263101E-3</v>
      </c>
      <c r="AT27" s="1">
        <v>2.30129560793717E-4</v>
      </c>
      <c r="AU27" s="1">
        <v>1.5809651401972199E-8</v>
      </c>
      <c r="AV27">
        <f>-0.109095119361629-105</f>
        <v>-105.10909511936163</v>
      </c>
      <c r="AW27" s="1">
        <v>2.3219310251164599E-5</v>
      </c>
      <c r="AX27">
        <f>-0.101604472393846-186</f>
        <v>-186.10160447239386</v>
      </c>
      <c r="AY27" s="1">
        <v>7.1758226276907801E-8</v>
      </c>
      <c r="AZ27" s="1">
        <v>1.33815818695931E-9</v>
      </c>
      <c r="BA27" s="1">
        <v>3.3715106134628199E-22</v>
      </c>
      <c r="BB27" t="s">
        <v>94</v>
      </c>
      <c r="BC27" s="1">
        <v>2.6005105243168601E-7</v>
      </c>
      <c r="BD27" s="1">
        <v>1.77273849515149E-2</v>
      </c>
      <c r="BE27" s="1">
        <v>1.26085223069282E-2</v>
      </c>
      <c r="BF27" s="1">
        <v>6.4327868151301303E-3</v>
      </c>
      <c r="BG27" s="1">
        <v>3.2478784103298799E-9</v>
      </c>
      <c r="BH27" s="1">
        <v>1.19139432145872E-2</v>
      </c>
      <c r="BI27" s="1">
        <v>1.8066142437999901E-2</v>
      </c>
      <c r="BJ27" s="1">
        <v>4.9044344127715297E-3</v>
      </c>
      <c r="BK27" s="1">
        <v>0.30675828392037402</v>
      </c>
      <c r="BL27" s="1">
        <v>6.3771873356327995E-5</v>
      </c>
      <c r="BM27" s="1">
        <v>5.2381671407350297E-6</v>
      </c>
      <c r="BN27" s="1">
        <v>1.28822176428212E-8</v>
      </c>
      <c r="BO27" s="1">
        <v>5.1203101543078298E-5</v>
      </c>
      <c r="BP27" s="1">
        <v>9.3833756562742306E-8</v>
      </c>
      <c r="BQ27" s="1">
        <v>6.4827390989190807E-5</v>
      </c>
      <c r="BR27" s="1">
        <v>9.9128516176366898E-5</v>
      </c>
      <c r="BS27" s="1">
        <v>1.7906302437759301E-3</v>
      </c>
      <c r="BT27" s="1">
        <v>1.55509823135074E-6</v>
      </c>
      <c r="BU27" s="1">
        <v>1.8780344297050501E-5</v>
      </c>
      <c r="BV27" s="1">
        <v>1.15203867251934E-5</v>
      </c>
      <c r="BW27" s="1">
        <v>2.76999428265494E-7</v>
      </c>
      <c r="BX27" s="1">
        <v>1000000</v>
      </c>
      <c r="BY27" s="1">
        <v>209000</v>
      </c>
      <c r="BZ27" s="1">
        <v>20000</v>
      </c>
      <c r="CA27" s="1">
        <v>0</v>
      </c>
      <c r="CB27" s="1">
        <v>1</v>
      </c>
    </row>
    <row r="28" spans="1:80" x14ac:dyDescent="0.2">
      <c r="A28" s="2">
        <v>136800</v>
      </c>
      <c r="B28" s="1">
        <v>1.1554979201625799E-2</v>
      </c>
      <c r="C28" s="1">
        <v>3.2506640869170199E-3</v>
      </c>
      <c r="D28" s="1">
        <v>1.4083887538938E-2</v>
      </c>
      <c r="E28" s="1">
        <v>7.9997682318464405E-3</v>
      </c>
      <c r="F28" s="1">
        <v>7.3679588587391102E-3</v>
      </c>
      <c r="G28" s="1">
        <v>4.01900061264201E-3</v>
      </c>
      <c r="H28" s="1">
        <v>7.2093463476011902E-3</v>
      </c>
      <c r="I28" s="1">
        <v>0.22542250384129001</v>
      </c>
      <c r="J28" s="1">
        <v>3.8445021543432101E-2</v>
      </c>
      <c r="K28" s="1">
        <v>2.6726662183361401E-14</v>
      </c>
      <c r="L28" s="1">
        <v>1.0872233399314099E-2</v>
      </c>
      <c r="M28" s="1">
        <v>7.5659932482393803E-7</v>
      </c>
      <c r="N28" s="1">
        <v>1.2041931077701599E-2</v>
      </c>
      <c r="O28" s="1">
        <v>1.0457465938193701E-2</v>
      </c>
      <c r="P28" s="1">
        <v>1.25931892257958E-4</v>
      </c>
      <c r="Q28" s="1">
        <v>1.25172847108229E-5</v>
      </c>
      <c r="R28" s="1">
        <v>1.1129552530727E-2</v>
      </c>
      <c r="S28" s="1">
        <v>1.4937846151609E-6</v>
      </c>
      <c r="T28" s="1">
        <v>1.9324283713556501E-6</v>
      </c>
      <c r="U28" s="1">
        <v>1.41155669850419E-2</v>
      </c>
      <c r="V28" s="1">
        <v>2.4437006410590701E-2</v>
      </c>
      <c r="W28" s="1">
        <v>8.0169485600936297E-11</v>
      </c>
      <c r="X28" s="1">
        <v>2.4091692434214402E-3</v>
      </c>
      <c r="Y28" s="1">
        <v>6.6799024441847203E-6</v>
      </c>
      <c r="Z28" s="1">
        <v>3.6855405075240703E-5</v>
      </c>
      <c r="AA28" s="1">
        <v>6.0990948396332702E-3</v>
      </c>
      <c r="AB28" s="1">
        <v>8.09807241216794E-9</v>
      </c>
      <c r="AC28" s="1">
        <v>5.8479672340060905E-22</v>
      </c>
      <c r="AD28" s="1">
        <v>5.0043685913900198E-3</v>
      </c>
      <c r="AE28" s="1">
        <v>1.2642896544375601E-2</v>
      </c>
      <c r="AF28" s="1">
        <v>2.3668349841831E-3</v>
      </c>
      <c r="AG28" s="1">
        <v>6.8009798007760297E-6</v>
      </c>
      <c r="AH28" s="1">
        <v>1.1710477960348E-6</v>
      </c>
      <c r="AI28" s="1">
        <v>2.6049381303582402E-5</v>
      </c>
      <c r="AJ28" s="1">
        <v>1.5214209198352401E-4</v>
      </c>
      <c r="AK28" s="1">
        <v>1.9915558917425801E-4</v>
      </c>
      <c r="AL28" s="1">
        <v>1.7092248351280401E-2</v>
      </c>
      <c r="AM28" s="1">
        <v>5.9265578059443102E-5</v>
      </c>
      <c r="AN28" s="1">
        <v>6.8203029849808798E-6</v>
      </c>
      <c r="AO28" s="1">
        <v>0.15793208569273301</v>
      </c>
      <c r="AP28" s="1">
        <v>8.3302485599078306E-5</v>
      </c>
      <c r="AQ28" s="1">
        <v>2.74169803849195E-2</v>
      </c>
      <c r="AR28" s="1">
        <v>0.107535602401425</v>
      </c>
      <c r="AS28" s="1">
        <v>8.3169914852892796E-4</v>
      </c>
      <c r="AT28" s="1">
        <v>2.1078207246540199E-4</v>
      </c>
      <c r="AU28" s="1">
        <v>1.44085050012168E-8</v>
      </c>
      <c r="AV28">
        <f>-0.612110526951354-107</f>
        <v>-107.61211052695135</v>
      </c>
      <c r="AW28" s="1">
        <v>2.2230568171400101E-5</v>
      </c>
      <c r="AX28">
        <f>-0.737079261210589-189</f>
        <v>-189.7370792612106</v>
      </c>
      <c r="AY28" s="1">
        <v>3.0174813749250803E-8</v>
      </c>
      <c r="AZ28" s="1">
        <v>4.4936300335251801E-10</v>
      </c>
      <c r="BA28" s="1">
        <v>6.4017265205895501E-23</v>
      </c>
      <c r="BB28" t="s">
        <v>95</v>
      </c>
      <c r="BC28" s="1">
        <v>1.43260103173639E-7</v>
      </c>
      <c r="BD28" s="1">
        <v>1.77436256401323E-2</v>
      </c>
      <c r="BE28" s="1">
        <v>1.20837158050129E-2</v>
      </c>
      <c r="BF28" s="1">
        <v>5.9109660951915796E-3</v>
      </c>
      <c r="BG28" s="1">
        <v>3.2650913363097299E-9</v>
      </c>
      <c r="BH28" s="1">
        <v>1.2235225575081801E-2</v>
      </c>
      <c r="BI28" s="1">
        <v>1.8512344320050798E-2</v>
      </c>
      <c r="BJ28" s="1">
        <v>4.4089029533368003E-3</v>
      </c>
      <c r="BK28" s="1">
        <v>0.31383345977188098</v>
      </c>
      <c r="BL28" s="1">
        <v>6.2030037304041503E-5</v>
      </c>
      <c r="BM28" s="1">
        <v>4.8954889030963704E-6</v>
      </c>
      <c r="BN28" s="1">
        <v>9.6484329115323408E-9</v>
      </c>
      <c r="BO28" s="1">
        <v>5.2797133328451601E-5</v>
      </c>
      <c r="BP28" s="1">
        <v>8.5068866556158494E-8</v>
      </c>
      <c r="BQ28" s="1">
        <v>6.5957567871613305E-5</v>
      </c>
      <c r="BR28" s="1">
        <v>9.1695042741466395E-5</v>
      </c>
      <c r="BS28" s="1">
        <v>1.70977175334123E-3</v>
      </c>
      <c r="BT28" s="1">
        <v>1.5743138016510099E-6</v>
      </c>
      <c r="BU28" s="1">
        <v>1.9383668849554799E-5</v>
      </c>
      <c r="BV28" s="1">
        <v>1.24937472211401E-5</v>
      </c>
      <c r="BW28" s="1">
        <v>2.8094039904543997E-7</v>
      </c>
      <c r="BX28" s="1">
        <v>1000000</v>
      </c>
      <c r="BY28" s="1">
        <v>209000</v>
      </c>
      <c r="BZ28" s="1">
        <v>20000</v>
      </c>
      <c r="CA28" s="1">
        <v>0</v>
      </c>
      <c r="CB28" s="1">
        <v>1</v>
      </c>
    </row>
    <row r="29" spans="1:80" x14ac:dyDescent="0.2">
      <c r="A29" s="2">
        <v>140400</v>
      </c>
      <c r="B29" s="1">
        <v>1.2458983066049799E-2</v>
      </c>
      <c r="C29" s="1">
        <v>3.3076110643221099E-3</v>
      </c>
      <c r="D29" s="1">
        <v>1.6222459278017302E-2</v>
      </c>
      <c r="E29" s="1">
        <v>9.4160148719512008E-3</v>
      </c>
      <c r="F29" s="1">
        <v>8.4480255854213603E-3</v>
      </c>
      <c r="G29" s="1">
        <v>4.7341797964167804E-3</v>
      </c>
      <c r="H29" s="1">
        <v>7.4104738338476098E-3</v>
      </c>
      <c r="I29" s="1">
        <v>0.22609537568076599</v>
      </c>
      <c r="J29" s="1">
        <v>3.7541017679008103E-2</v>
      </c>
      <c r="K29" s="1">
        <v>2.5854092068841099E-14</v>
      </c>
      <c r="L29" s="1">
        <v>1.0802748730591699E-2</v>
      </c>
      <c r="M29" s="1">
        <v>4.1008937477215602E-7</v>
      </c>
      <c r="N29" s="1">
        <v>1.18924864592045E-2</v>
      </c>
      <c r="O29" s="1">
        <v>1.07840429392879E-2</v>
      </c>
      <c r="P29" s="1">
        <v>1.09217705122935E-4</v>
      </c>
      <c r="Q29" s="1">
        <v>8.9839817074382198E-6</v>
      </c>
      <c r="R29" s="1">
        <v>1.1749542163365699E-2</v>
      </c>
      <c r="S29" s="1">
        <v>1.5514374287848001E-6</v>
      </c>
      <c r="T29" s="1">
        <v>1.8409299191705899E-6</v>
      </c>
      <c r="U29" s="1">
        <v>1.3753997728416499E-2</v>
      </c>
      <c r="V29" s="1">
        <v>2.3036260683728601E-2</v>
      </c>
      <c r="W29" s="1">
        <v>7.4016272662083401E-11</v>
      </c>
      <c r="X29" s="1">
        <v>1.91388591376775E-3</v>
      </c>
      <c r="Y29" s="1">
        <v>3.4877474979298299E-6</v>
      </c>
      <c r="Z29" s="1">
        <v>3.4664687137785397E-5</v>
      </c>
      <c r="AA29" s="1">
        <v>6.5589933240334502E-3</v>
      </c>
      <c r="AB29" s="1">
        <v>7.5251908583106605E-9</v>
      </c>
      <c r="AC29" s="1">
        <v>5.5444605415226301E-22</v>
      </c>
      <c r="AD29" s="1">
        <v>4.9711710569462801E-3</v>
      </c>
      <c r="AE29" s="1">
        <v>1.13479409886586E-2</v>
      </c>
      <c r="AF29" s="1">
        <v>2.0464069432977201E-3</v>
      </c>
      <c r="AG29" s="1">
        <v>5.9910958918227E-6</v>
      </c>
      <c r="AH29" s="1">
        <v>1.0316511066267501E-6</v>
      </c>
      <c r="AI29" s="1">
        <v>2.1721852357835799E-5</v>
      </c>
      <c r="AJ29" s="1">
        <v>1.30123476265606E-4</v>
      </c>
      <c r="AK29" s="1">
        <v>1.7526968241608599E-4</v>
      </c>
      <c r="AL29" s="1">
        <v>1.7483044994473299E-2</v>
      </c>
      <c r="AM29" s="1">
        <v>5.0930074264108902E-5</v>
      </c>
      <c r="AN29" s="1">
        <v>5.86048257830151E-6</v>
      </c>
      <c r="AO29" s="1">
        <v>0.165882914658708</v>
      </c>
      <c r="AP29" s="1">
        <v>7.17575360998902E-5</v>
      </c>
      <c r="AQ29" s="1">
        <v>2.83598953845066E-2</v>
      </c>
      <c r="AR29" s="1">
        <v>0.107358065852607</v>
      </c>
      <c r="AS29" s="1">
        <v>6.44530469452698E-4</v>
      </c>
      <c r="AT29" s="1">
        <v>1.9593824150624501E-4</v>
      </c>
      <c r="AU29" s="1">
        <v>1.26794443998851E-8</v>
      </c>
      <c r="AV29">
        <f>-0.340360800797089-108</f>
        <v>-108.34036080079709</v>
      </c>
      <c r="AW29" s="1">
        <v>2.0829212471047998E-5</v>
      </c>
      <c r="AX29">
        <f>-0.503031301515089-191</f>
        <v>-191.50303130151508</v>
      </c>
      <c r="AY29" s="1">
        <v>1.26837074491606E-8</v>
      </c>
      <c r="AZ29" s="1">
        <v>1.4996373040625299E-10</v>
      </c>
      <c r="BA29" s="1">
        <v>1.21268290799903E-23</v>
      </c>
      <c r="BB29" t="s">
        <v>96</v>
      </c>
      <c r="BC29" s="1">
        <v>7.8722564894993504E-8</v>
      </c>
      <c r="BD29" s="1">
        <v>1.76462103656988E-2</v>
      </c>
      <c r="BE29" s="1">
        <v>1.1724312961552999E-2</v>
      </c>
      <c r="BF29" s="1">
        <v>5.4116596172108797E-3</v>
      </c>
      <c r="BG29" s="1">
        <v>3.1495851853487199E-9</v>
      </c>
      <c r="BH29" s="1">
        <v>1.2381135872479E-2</v>
      </c>
      <c r="BI29" s="1">
        <v>1.88518241072386E-2</v>
      </c>
      <c r="BJ29" s="1">
        <v>3.9452042051479497E-3</v>
      </c>
      <c r="BK29" s="1">
        <v>0.31958024590282402</v>
      </c>
      <c r="BL29" s="1">
        <v>5.9408411531340897E-5</v>
      </c>
      <c r="BM29" s="1">
        <v>4.4733194466224901E-6</v>
      </c>
      <c r="BN29" s="1">
        <v>7.0883204888351999E-9</v>
      </c>
      <c r="BO29" s="1">
        <v>5.3140841962828297E-5</v>
      </c>
      <c r="BP29" s="1">
        <v>7.5297323396017201E-8</v>
      </c>
      <c r="BQ29" s="1">
        <v>6.5310684646535303E-5</v>
      </c>
      <c r="BR29" s="1">
        <v>8.4687001760755303E-5</v>
      </c>
      <c r="BS29" s="1">
        <v>1.6791152408643E-3</v>
      </c>
      <c r="BT29" s="1">
        <v>1.66561174074617E-6</v>
      </c>
      <c r="BU29" s="1">
        <v>1.9514700586649301E-5</v>
      </c>
      <c r="BV29" s="1">
        <v>1.3070316808146999E-5</v>
      </c>
      <c r="BW29" s="1">
        <v>2.7514506966149301E-7</v>
      </c>
      <c r="BX29" s="1">
        <v>1000000</v>
      </c>
      <c r="BY29" s="1">
        <v>209000</v>
      </c>
      <c r="BZ29" s="1">
        <v>20000</v>
      </c>
      <c r="CA29" s="1">
        <v>0</v>
      </c>
      <c r="CB29" s="1">
        <v>1</v>
      </c>
    </row>
    <row r="30" spans="1:80" x14ac:dyDescent="0.2">
      <c r="A30" s="2">
        <v>144000</v>
      </c>
      <c r="B30" s="1">
        <v>1.32920552470832E-2</v>
      </c>
      <c r="C30" s="1">
        <v>3.3582956902503498E-3</v>
      </c>
      <c r="D30" s="1">
        <v>1.8268865612357101E-2</v>
      </c>
      <c r="E30" s="1">
        <v>1.08146915860278E-2</v>
      </c>
      <c r="F30" s="1">
        <v>9.4494181068798099E-3</v>
      </c>
      <c r="G30" s="1">
        <v>5.4185520888825498E-3</v>
      </c>
      <c r="H30" s="1">
        <v>7.6009542284624001E-3</v>
      </c>
      <c r="I30" s="1">
        <v>0.22672172833166601</v>
      </c>
      <c r="J30" s="1">
        <v>3.6707945497974598E-2</v>
      </c>
      <c r="K30" s="1">
        <v>2.2721429574443101E-14</v>
      </c>
      <c r="L30" s="1">
        <v>1.07376253599595E-2</v>
      </c>
      <c r="M30" s="1">
        <v>2.3326742221966599E-7</v>
      </c>
      <c r="N30" s="1">
        <v>1.17560352567843E-2</v>
      </c>
      <c r="O30" s="1">
        <v>1.10122179896796E-2</v>
      </c>
      <c r="P30" s="1">
        <v>9.5424338745185304E-5</v>
      </c>
      <c r="Q30" s="1">
        <v>6.5562357630902101E-6</v>
      </c>
      <c r="R30" s="1">
        <v>1.22183705689304E-2</v>
      </c>
      <c r="S30" s="1">
        <v>1.8499596124021301E-6</v>
      </c>
      <c r="T30" s="1">
        <v>1.71361092898801E-6</v>
      </c>
      <c r="U30" s="1">
        <v>1.3421495192237801E-2</v>
      </c>
      <c r="V30" s="1">
        <v>2.1788877756820001E-2</v>
      </c>
      <c r="W30" s="1">
        <v>6.2799212835169694E-11</v>
      </c>
      <c r="X30" s="1">
        <v>1.5404667874521899E-3</v>
      </c>
      <c r="Y30" s="1">
        <v>1.8896434733688E-6</v>
      </c>
      <c r="Z30" s="1">
        <v>3.2500788254906101E-5</v>
      </c>
      <c r="AA30" s="1">
        <v>6.9136335905272102E-3</v>
      </c>
      <c r="AB30" s="1">
        <v>6.7531325333347304E-9</v>
      </c>
      <c r="AC30" s="1">
        <v>5.2289503065069399E-22</v>
      </c>
      <c r="AD30" s="1">
        <v>4.9426718723251098E-3</v>
      </c>
      <c r="AE30" s="1">
        <v>1.0248449107964601E-2</v>
      </c>
      <c r="AF30" s="1">
        <v>1.78406666140131E-3</v>
      </c>
      <c r="AG30" s="1">
        <v>5.3460174778959897E-6</v>
      </c>
      <c r="AH30" s="1">
        <v>9.2289234443399603E-7</v>
      </c>
      <c r="AI30" s="1">
        <v>1.6471746662593799E-5</v>
      </c>
      <c r="AJ30" s="1">
        <v>1.12442807775927E-4</v>
      </c>
      <c r="AK30" s="1">
        <v>1.4563787551356199E-4</v>
      </c>
      <c r="AL30" s="1">
        <v>1.75951668539415E-2</v>
      </c>
      <c r="AM30" s="1">
        <v>4.4381217773712001E-5</v>
      </c>
      <c r="AN30" s="1">
        <v>4.7884934054854004E-6</v>
      </c>
      <c r="AO30" s="1">
        <v>0.17298052233015401</v>
      </c>
      <c r="AP30" s="1">
        <v>6.2739086455518305E-5</v>
      </c>
      <c r="AQ30" s="1">
        <v>2.9160184496608999E-2</v>
      </c>
      <c r="AR30" s="1">
        <v>0.107203121311036</v>
      </c>
      <c r="AS30" s="1">
        <v>5.0504752144952105E-4</v>
      </c>
      <c r="AT30" s="1">
        <v>1.85015346815874E-4</v>
      </c>
      <c r="AU30" s="1">
        <v>1.0427498966240101E-8</v>
      </c>
      <c r="AV30">
        <f>-0.214178065287014-109</f>
        <v>-109.21417806528702</v>
      </c>
      <c r="AW30" s="1">
        <v>1.8763727155069098E-5</v>
      </c>
      <c r="AX30">
        <f>-0.341502742527911-193</f>
        <v>-193.34150274252792</v>
      </c>
      <c r="AY30" s="1">
        <v>5.5884622754055996E-9</v>
      </c>
      <c r="AZ30" s="1">
        <v>5.2073094977828798E-11</v>
      </c>
      <c r="BA30" s="1">
        <v>2.4993871605750902E-24</v>
      </c>
      <c r="BB30" t="s">
        <v>97</v>
      </c>
      <c r="BC30" s="1">
        <v>4.43347350911349E-8</v>
      </c>
      <c r="BD30" s="1">
        <v>1.7470117987203802E-2</v>
      </c>
      <c r="BE30" s="1">
        <v>1.1507922499023601E-2</v>
      </c>
      <c r="BF30" s="1">
        <v>4.9674234645726298E-3</v>
      </c>
      <c r="BG30" s="1">
        <v>2.7711671006763099E-9</v>
      </c>
      <c r="BH30" s="1">
        <v>1.2381496744120001E-2</v>
      </c>
      <c r="BI30" s="1">
        <v>1.9085774174372801E-2</v>
      </c>
      <c r="BJ30" s="1">
        <v>3.54101794098297E-3</v>
      </c>
      <c r="BK30" s="1">
        <v>0.32397262316213399</v>
      </c>
      <c r="BL30" s="1">
        <v>5.4315308087094198E-5</v>
      </c>
      <c r="BM30" s="1">
        <v>3.9326333614229503E-6</v>
      </c>
      <c r="BN30" s="1">
        <v>5.1452539532003202E-9</v>
      </c>
      <c r="BO30" s="1">
        <v>5.11837130527151E-5</v>
      </c>
      <c r="BP30" s="1">
        <v>6.4718443124199002E-8</v>
      </c>
      <c r="BQ30" s="1">
        <v>6.1737177387241203E-5</v>
      </c>
      <c r="BR30" s="1">
        <v>7.5684057574787402E-5</v>
      </c>
      <c r="BS30" s="1">
        <v>1.72175183275101E-3</v>
      </c>
      <c r="BT30" s="1">
        <v>1.9384346739151499E-6</v>
      </c>
      <c r="BU30" s="1">
        <v>1.88025240930445E-5</v>
      </c>
      <c r="BV30" s="1">
        <v>1.2945019803547E-5</v>
      </c>
      <c r="BW30" s="1">
        <v>2.4681699970910099E-7</v>
      </c>
      <c r="BX30" s="1">
        <v>1000000</v>
      </c>
      <c r="BY30" s="1">
        <v>209000</v>
      </c>
      <c r="BZ30" s="1">
        <v>20000</v>
      </c>
      <c r="CA30" s="1">
        <v>0</v>
      </c>
      <c r="CB30" s="1">
        <v>1</v>
      </c>
    </row>
    <row r="31" spans="1:80" x14ac:dyDescent="0.2">
      <c r="A31" s="2">
        <v>147600</v>
      </c>
      <c r="B31" s="1">
        <v>1.39695622149322E-2</v>
      </c>
      <c r="C31" s="1">
        <v>3.39932891754933E-3</v>
      </c>
      <c r="D31" s="1">
        <v>2.0011196972835502E-2</v>
      </c>
      <c r="E31" s="1">
        <v>1.20319562493482E-2</v>
      </c>
      <c r="F31" s="1">
        <v>1.0266729190112E-2</v>
      </c>
      <c r="G31" s="1">
        <v>5.9895053638494003E-3</v>
      </c>
      <c r="H31" s="1">
        <v>7.7899420946031701E-3</v>
      </c>
      <c r="I31" s="1">
        <v>0.22732757974521101</v>
      </c>
      <c r="J31" s="1">
        <v>3.6030438530125698E-2</v>
      </c>
      <c r="K31" s="1">
        <v>1.6535442527374201E-14</v>
      </c>
      <c r="L31" s="1">
        <v>1.0683862041346999E-2</v>
      </c>
      <c r="M31" s="1">
        <v>1.47567625259078E-7</v>
      </c>
      <c r="N31" s="1">
        <v>1.1566260120148801E-2</v>
      </c>
      <c r="O31" s="1">
        <v>1.1087225464368199E-2</v>
      </c>
      <c r="P31" s="1">
        <v>8.4893204254670701E-5</v>
      </c>
      <c r="Q31" s="1">
        <v>4.9945983370279798E-6</v>
      </c>
      <c r="R31" s="1">
        <v>1.25132750859857E-2</v>
      </c>
      <c r="S31" s="1">
        <v>2.8541288357454199E-6</v>
      </c>
      <c r="T31" s="1">
        <v>1.48137518381036E-6</v>
      </c>
      <c r="U31" s="1">
        <v>1.3151585570557799E-2</v>
      </c>
      <c r="V31" s="1">
        <v>2.08048430576885E-2</v>
      </c>
      <c r="W31" s="1">
        <v>4.4822532374980198E-11</v>
      </c>
      <c r="X31" s="1">
        <v>1.2864727428492501E-3</v>
      </c>
      <c r="Y31" s="1">
        <v>1.1361433939039599E-6</v>
      </c>
      <c r="Z31" s="1">
        <v>2.92872666621909E-5</v>
      </c>
      <c r="AA31" s="1">
        <v>7.1557014262205098E-3</v>
      </c>
      <c r="AB31" s="1">
        <v>5.5208709305169597E-9</v>
      </c>
      <c r="AC31" s="1">
        <v>4.8596361332028695E-22</v>
      </c>
      <c r="AD31" s="1">
        <v>4.9220742186423597E-3</v>
      </c>
      <c r="AE31" s="1">
        <v>9.4170972828910293E-3</v>
      </c>
      <c r="AF31" s="1">
        <v>1.59202775334991E-3</v>
      </c>
      <c r="AG31" s="1">
        <v>4.8900806721688299E-6</v>
      </c>
      <c r="AH31" s="1">
        <v>8.4777556566678099E-7</v>
      </c>
      <c r="AI31" s="1">
        <v>9.8058194900879902E-6</v>
      </c>
      <c r="AJ31" s="1">
        <v>9.9207293801161596E-5</v>
      </c>
      <c r="AK31" s="1">
        <v>1.05005105551545E-4</v>
      </c>
      <c r="AL31" s="1">
        <v>1.7529012460645799E-2</v>
      </c>
      <c r="AM31" s="1">
        <v>3.97301353696249E-5</v>
      </c>
      <c r="AN31" s="1">
        <v>3.4461443080357801E-6</v>
      </c>
      <c r="AO31" s="1">
        <v>0.17860807205666299</v>
      </c>
      <c r="AP31" s="1">
        <v>5.6070474956903102E-5</v>
      </c>
      <c r="AQ31" s="1">
        <v>2.9765241819652601E-2</v>
      </c>
      <c r="AR31" s="1">
        <v>0.107127094120768</v>
      </c>
      <c r="AS31" s="1">
        <v>4.0893313152329399E-4</v>
      </c>
      <c r="AT31" s="1">
        <v>1.7819368056972901E-4</v>
      </c>
      <c r="AU31" s="1">
        <v>7.4978169489536404E-9</v>
      </c>
      <c r="AV31">
        <f>-0.192635923768039-110</f>
        <v>-110.19263592376804</v>
      </c>
      <c r="AW31" s="1">
        <v>1.5761040963402301E-5</v>
      </c>
      <c r="AX31">
        <f>-0.241989170802669-195</f>
        <v>-195.24198917080267</v>
      </c>
      <c r="AY31" s="1">
        <v>2.8127835007731502E-9</v>
      </c>
      <c r="AZ31" s="1">
        <v>2.0429854634783201E-11</v>
      </c>
      <c r="BA31" s="1">
        <v>6.5520818750665096E-25</v>
      </c>
      <c r="BB31" t="s">
        <v>98</v>
      </c>
      <c r="BC31" s="1">
        <v>2.6868390698740399E-8</v>
      </c>
      <c r="BD31" s="1">
        <v>1.7289285414496699E-2</v>
      </c>
      <c r="BE31" s="1">
        <v>1.14335703563841E-2</v>
      </c>
      <c r="BF31" s="1">
        <v>4.6200184733647702E-3</v>
      </c>
      <c r="BG31" s="1">
        <v>2.0319705771372901E-9</v>
      </c>
      <c r="BH31" s="1">
        <v>1.22950732716176E-2</v>
      </c>
      <c r="BI31" s="1">
        <v>1.9224194777866001E-2</v>
      </c>
      <c r="BJ31" s="1">
        <v>3.2321557681411202E-3</v>
      </c>
      <c r="BK31" s="1">
        <v>0.32676260718679101</v>
      </c>
      <c r="BL31" s="1">
        <v>4.4692360383086198E-5</v>
      </c>
      <c r="BM31" s="1">
        <v>3.2353830786551899E-6</v>
      </c>
      <c r="BN31" s="1">
        <v>3.7295791858782899E-9</v>
      </c>
      <c r="BO31" s="1">
        <v>4.57072288589528E-5</v>
      </c>
      <c r="BP31" s="1">
        <v>5.3496917103991402E-8</v>
      </c>
      <c r="BQ31" s="1">
        <v>5.4059634998040497E-5</v>
      </c>
      <c r="BR31" s="1">
        <v>6.1465171738314699E-5</v>
      </c>
      <c r="BS31" s="1">
        <v>1.8849908014343299E-3</v>
      </c>
      <c r="BT31" s="1">
        <v>2.7355415444652098E-6</v>
      </c>
      <c r="BU31" s="1">
        <v>1.6839832007232999E-5</v>
      </c>
      <c r="BV31" s="1">
        <v>1.18119333367519E-5</v>
      </c>
      <c r="BW31" s="1">
        <v>1.84511177714972E-7</v>
      </c>
      <c r="BX31" s="1">
        <v>1000000</v>
      </c>
      <c r="BY31" s="1">
        <v>209000</v>
      </c>
      <c r="BZ31" s="1">
        <v>20000</v>
      </c>
      <c r="CA31" s="1">
        <v>0</v>
      </c>
      <c r="CB31" s="1">
        <v>1</v>
      </c>
    </row>
    <row r="32" spans="1:80" x14ac:dyDescent="0.2">
      <c r="A32" s="2">
        <v>151200</v>
      </c>
      <c r="B32" s="1">
        <v>1.4397732029696001E-2</v>
      </c>
      <c r="C32" s="1">
        <v>3.42686348352705E-3</v>
      </c>
      <c r="D32" s="1">
        <v>2.1236332116777799E-2</v>
      </c>
      <c r="E32" s="1">
        <v>1.2901137814153999E-2</v>
      </c>
      <c r="F32" s="1">
        <v>1.07887689468889E-2</v>
      </c>
      <c r="G32" s="1">
        <v>6.3597990459794904E-3</v>
      </c>
      <c r="H32" s="1">
        <v>7.9817062419761994E-3</v>
      </c>
      <c r="I32" s="1">
        <v>0.22792490711816599</v>
      </c>
      <c r="J32" s="1">
        <v>3.5602268715361797E-2</v>
      </c>
      <c r="K32" s="1">
        <v>8.1117853210055295E-15</v>
      </c>
      <c r="L32" s="1">
        <v>1.06495027601811E-2</v>
      </c>
      <c r="M32" s="1">
        <v>1.10807060243636E-7</v>
      </c>
      <c r="N32" s="1">
        <v>1.1232013634612599E-2</v>
      </c>
      <c r="O32" s="1">
        <v>1.0952905197084001E-2</v>
      </c>
      <c r="P32" s="1">
        <v>7.7859671088078203E-5</v>
      </c>
      <c r="Q32" s="1">
        <v>4.1100571177393996E-6</v>
      </c>
      <c r="R32" s="1">
        <v>1.2621519514428E-2</v>
      </c>
      <c r="S32" s="1">
        <v>7.2281104446312196E-6</v>
      </c>
      <c r="T32" s="1">
        <v>1.0885485398798801E-6</v>
      </c>
      <c r="U32" s="1">
        <v>1.2981244723981499E-2</v>
      </c>
      <c r="V32" s="1">
        <v>2.0196905829405899E-2</v>
      </c>
      <c r="W32" s="1">
        <v>2.20495486396189E-11</v>
      </c>
      <c r="X32" s="1">
        <v>1.1460021782613199E-3</v>
      </c>
      <c r="Y32" s="1">
        <v>8.1969862624144701E-7</v>
      </c>
      <c r="Z32" s="1">
        <v>2.2379934629351299E-5</v>
      </c>
      <c r="AA32" s="1">
        <v>7.2906748820431898E-3</v>
      </c>
      <c r="AB32" s="1">
        <v>3.5489197069564402E-9</v>
      </c>
      <c r="AC32" s="1">
        <v>3.9160439201858101E-22</v>
      </c>
      <c r="AD32" s="1">
        <v>4.9140135401460399E-3</v>
      </c>
      <c r="AE32" s="1">
        <v>8.9194817217782604E-3</v>
      </c>
      <c r="AF32" s="1">
        <v>1.47982731843712E-3</v>
      </c>
      <c r="AG32" s="1">
        <v>4.6474453575761203E-6</v>
      </c>
      <c r="AH32" s="1">
        <v>8.1057368513200898E-7</v>
      </c>
      <c r="AI32" s="1">
        <v>2.8006583609235E-6</v>
      </c>
      <c r="AJ32" s="1">
        <v>9.0340659854375193E-5</v>
      </c>
      <c r="AK32" s="1">
        <v>4.76598912083428E-5</v>
      </c>
      <c r="AL32" s="1">
        <v>1.7417834413317901E-2</v>
      </c>
      <c r="AM32" s="1">
        <v>3.7060426859537999E-5</v>
      </c>
      <c r="AN32" s="1">
        <v>1.60443108873744E-6</v>
      </c>
      <c r="AO32" s="1">
        <v>0.18210882632016501</v>
      </c>
      <c r="AP32" s="1">
        <v>5.19325544720362E-5</v>
      </c>
      <c r="AQ32" s="1">
        <v>3.0127570996338001E-2</v>
      </c>
      <c r="AR32" s="1">
        <v>0.10717997349882299</v>
      </c>
      <c r="AS32" s="1">
        <v>3.50890310059738E-4</v>
      </c>
      <c r="AT32" s="1">
        <v>1.7591712871430499E-4</v>
      </c>
      <c r="AU32" s="1">
        <v>3.7478594395029198E-9</v>
      </c>
      <c r="AV32">
        <f>-0.309108252672761-111</f>
        <v>-111.30910825267276</v>
      </c>
      <c r="AW32" s="1">
        <v>1.15709785855567E-5</v>
      </c>
      <c r="AX32">
        <f>-0.120357524290407-197</f>
        <v>-197.1203575242904</v>
      </c>
      <c r="AY32" s="1">
        <v>1.78677148954187E-9</v>
      </c>
      <c r="AZ32" s="1">
        <v>9.9591095249568696E-12</v>
      </c>
      <c r="BA32" s="1">
        <v>2.6010299411172601E-25</v>
      </c>
      <c r="BB32" t="s">
        <v>99</v>
      </c>
      <c r="BC32" s="1">
        <v>1.85455958162262E-8</v>
      </c>
      <c r="BD32" s="1">
        <v>1.7206086298143498E-2</v>
      </c>
      <c r="BE32" s="1">
        <v>1.1515256071311699E-2</v>
      </c>
      <c r="BF32" s="1">
        <v>4.4055272473561002E-3</v>
      </c>
      <c r="BG32" s="1">
        <v>1.01632103589801E-9</v>
      </c>
      <c r="BH32" s="1">
        <v>1.2197340996193001E-2</v>
      </c>
      <c r="BI32" s="1">
        <v>1.9290378098669E-2</v>
      </c>
      <c r="BJ32" s="1">
        <v>3.0498751274682001E-3</v>
      </c>
      <c r="BK32" s="1">
        <v>0.32763633509394302</v>
      </c>
      <c r="BL32" s="1">
        <v>2.8524601643826E-5</v>
      </c>
      <c r="BM32" s="1">
        <v>2.3425601247409099E-6</v>
      </c>
      <c r="BN32" s="1">
        <v>2.7267061812862699E-9</v>
      </c>
      <c r="BO32" s="1">
        <v>3.6228390584841697E-5</v>
      </c>
      <c r="BP32" s="1">
        <v>4.2050973683035198E-8</v>
      </c>
      <c r="BQ32" s="1">
        <v>4.1756287495334598E-5</v>
      </c>
      <c r="BR32" s="1">
        <v>3.7899172852076698E-5</v>
      </c>
      <c r="BS32" s="1">
        <v>2.2544788052239399E-3</v>
      </c>
      <c r="BT32" s="1">
        <v>5.8087348165033003E-6</v>
      </c>
      <c r="BU32" s="1">
        <v>1.3577836068138401E-5</v>
      </c>
      <c r="BV32" s="1">
        <v>9.6611431656019604E-6</v>
      </c>
      <c r="BW32" s="1">
        <v>9.3515798427599805E-8</v>
      </c>
      <c r="BX32" s="1">
        <v>1000000</v>
      </c>
      <c r="BY32" s="1">
        <v>209000</v>
      </c>
      <c r="BZ32" s="1">
        <v>20000</v>
      </c>
      <c r="CA32" s="1">
        <v>0</v>
      </c>
      <c r="CB32" s="1">
        <v>1</v>
      </c>
    </row>
    <row r="33" spans="1:80" x14ac:dyDescent="0.2">
      <c r="A33" s="2">
        <v>154800</v>
      </c>
      <c r="B33" s="1">
        <v>1.45506213287018E-2</v>
      </c>
      <c r="C33" s="1">
        <v>3.4402615773610999E-3</v>
      </c>
      <c r="D33" s="1">
        <v>2.1889037451359401E-2</v>
      </c>
      <c r="E33" s="1">
        <v>1.3371100470894799E-2</v>
      </c>
      <c r="F33" s="1">
        <v>1.0988679666806901E-2</v>
      </c>
      <c r="G33" s="1">
        <v>6.5036037409249301E-3</v>
      </c>
      <c r="H33" s="1">
        <v>8.1058607381456708E-3</v>
      </c>
      <c r="I33" s="1">
        <v>0.22830460747744799</v>
      </c>
      <c r="J33" s="1">
        <v>3.5449379416356001E-2</v>
      </c>
      <c r="K33" s="1">
        <v>1.1390410672582199E-15</v>
      </c>
      <c r="L33" s="1">
        <v>1.0637160735506501E-2</v>
      </c>
      <c r="M33" s="1">
        <v>1.00501619125927E-7</v>
      </c>
      <c r="N33" s="1">
        <v>1.0702967536560699E-2</v>
      </c>
      <c r="O33" s="1">
        <v>1.06215041664399E-2</v>
      </c>
      <c r="P33" s="1">
        <v>7.4150920744755003E-5</v>
      </c>
      <c r="Q33" s="1">
        <v>3.7295124333830098E-6</v>
      </c>
      <c r="R33" s="1">
        <v>1.26060780562731E-2</v>
      </c>
      <c r="S33" s="1">
        <v>5.0686044843478698E-5</v>
      </c>
      <c r="T33" s="1">
        <v>7.1004506671025404E-7</v>
      </c>
      <c r="U33" s="1">
        <v>1.29204648379344E-2</v>
      </c>
      <c r="V33" s="1">
        <v>1.99824289440966E-2</v>
      </c>
      <c r="W33" s="1">
        <v>3.59125830734463E-12</v>
      </c>
      <c r="X33" s="1">
        <v>1.0992801037461E-3</v>
      </c>
      <c r="Y33" s="1">
        <v>7.2881104230241304E-7</v>
      </c>
      <c r="Z33" s="1">
        <v>7.9004084587952705E-6</v>
      </c>
      <c r="AA33" s="1">
        <v>7.3448642579073001E-3</v>
      </c>
      <c r="AB33" s="1">
        <v>1.0312098695971399E-9</v>
      </c>
      <c r="AC33" s="1">
        <v>5.6508645144064101E-23</v>
      </c>
      <c r="AD33" s="1">
        <v>4.9202332978104104E-3</v>
      </c>
      <c r="AE33" s="1">
        <v>8.7468547796689198E-3</v>
      </c>
      <c r="AF33" s="1">
        <v>1.4414016727923001E-3</v>
      </c>
      <c r="AG33" s="1">
        <v>4.6225441410461897E-6</v>
      </c>
      <c r="AH33" s="1">
        <v>8.2175776269069004E-7</v>
      </c>
      <c r="AI33" s="1">
        <v>7.0384321460964995E-8</v>
      </c>
      <c r="AJ33" s="1">
        <v>8.4622407246062696E-5</v>
      </c>
      <c r="AK33" s="1">
        <v>1.4949133978686099E-6</v>
      </c>
      <c r="AL33" s="1">
        <v>1.73608529693276E-2</v>
      </c>
      <c r="AM33" s="1">
        <v>3.60754211103931E-5</v>
      </c>
      <c r="AN33" s="1">
        <v>5.62180080796499E-8</v>
      </c>
      <c r="AO33" s="1">
        <v>0.18335594981659001</v>
      </c>
      <c r="AP33" s="1">
        <v>5.0368619762822398E-5</v>
      </c>
      <c r="AQ33" s="1">
        <v>3.0253576373979001E-2</v>
      </c>
      <c r="AR33" s="1">
        <v>0.107389024479245</v>
      </c>
      <c r="AS33" s="1">
        <v>3.2184569915134703E-4</v>
      </c>
      <c r="AT33" s="1">
        <v>1.7815285499515101E-4</v>
      </c>
      <c r="AU33" s="1">
        <v>5.5366637767486304E-10</v>
      </c>
      <c r="AV33">
        <f>-0.589914202447652-112</f>
        <v>-112.58991420244766</v>
      </c>
      <c r="AW33" s="1">
        <v>4.80848374121599E-6</v>
      </c>
      <c r="AX33">
        <f>-0.35498406221595-202</f>
        <v>-202.35498406221595</v>
      </c>
      <c r="AY33" s="1">
        <v>1.47702763379663E-9</v>
      </c>
      <c r="AZ33" s="1">
        <v>6.1826947185338699E-12</v>
      </c>
      <c r="BA33" s="1">
        <v>1.54652115342002E-25</v>
      </c>
      <c r="BB33" t="s">
        <v>100</v>
      </c>
      <c r="BC33" s="1">
        <v>1.48714980429166E-8</v>
      </c>
      <c r="BD33" s="1">
        <v>1.7269782986331299E-2</v>
      </c>
      <c r="BE33" s="1">
        <v>1.17803872827123E-2</v>
      </c>
      <c r="BF33" s="1">
        <v>4.32491132556967E-3</v>
      </c>
      <c r="BG33" s="1">
        <v>1.50030573120571E-10</v>
      </c>
      <c r="BH33" s="1">
        <v>1.2108968146664E-2</v>
      </c>
      <c r="BI33" s="1">
        <v>1.9314222666925999E-2</v>
      </c>
      <c r="BJ33" s="1">
        <v>2.9929060641586901E-3</v>
      </c>
      <c r="BK33" s="1">
        <v>0.32668942376540799</v>
      </c>
      <c r="BL33" s="1">
        <v>8.1015869256125297E-6</v>
      </c>
      <c r="BM33" s="1">
        <v>9.6431012605624692E-7</v>
      </c>
      <c r="BN33" s="1">
        <v>2.1117302207215702E-9</v>
      </c>
      <c r="BO33" s="1">
        <v>2.5508461396570399E-5</v>
      </c>
      <c r="BP33" s="1">
        <v>3.3130221989186901E-8</v>
      </c>
      <c r="BQ33" s="1">
        <v>2.3947136121592001E-5</v>
      </c>
      <c r="BR33" s="1">
        <v>6.7191918903652999E-6</v>
      </c>
      <c r="BS33" s="1">
        <v>2.7909855575219502E-3</v>
      </c>
      <c r="BT33" s="1">
        <v>3.30825049897079E-5</v>
      </c>
      <c r="BU33" s="1">
        <v>1.0382061323564501E-5</v>
      </c>
      <c r="BV33" s="1">
        <v>7.5243146644717202E-6</v>
      </c>
      <c r="BW33" s="1">
        <v>1.5398684201361099E-8</v>
      </c>
      <c r="BX33" s="1">
        <v>1000000</v>
      </c>
      <c r="BY33" s="1">
        <v>209000</v>
      </c>
      <c r="BZ33" s="1">
        <v>20000</v>
      </c>
      <c r="CA33" s="1">
        <v>0</v>
      </c>
      <c r="CB33" s="1">
        <v>1</v>
      </c>
    </row>
    <row r="34" spans="1:80" x14ac:dyDescent="0.2">
      <c r="A34" s="2">
        <v>158400</v>
      </c>
      <c r="B34" s="1">
        <v>1.4570357018159801E-2</v>
      </c>
      <c r="C34" s="1">
        <v>3.44680127896232E-3</v>
      </c>
      <c r="D34" s="1">
        <v>2.2257441081348601E-2</v>
      </c>
      <c r="E34" s="1">
        <v>1.36434132795498E-2</v>
      </c>
      <c r="F34" s="1">
        <v>1.10459302657275E-2</v>
      </c>
      <c r="G34" s="1">
        <v>6.5459206351210896E-3</v>
      </c>
      <c r="H34" s="1">
        <v>8.1151235974665399E-3</v>
      </c>
      <c r="I34" s="1">
        <v>0.22833272026636101</v>
      </c>
      <c r="J34" s="1">
        <v>3.5429643726898101E-2</v>
      </c>
      <c r="K34" t="s">
        <v>101</v>
      </c>
      <c r="L34" s="1">
        <v>1.0635564735235701E-2</v>
      </c>
      <c r="M34" s="1">
        <v>1.00670235703353E-7</v>
      </c>
      <c r="N34" s="1">
        <v>1.0070180069555301E-2</v>
      </c>
      <c r="O34" s="1">
        <v>1.02631649924179E-2</v>
      </c>
      <c r="P34" s="1">
        <v>7.1785994759836899E-5</v>
      </c>
      <c r="Q34" s="1">
        <v>3.5168850625713402E-6</v>
      </c>
      <c r="R34" s="1">
        <v>1.26051610383336E-2</v>
      </c>
      <c r="S34" s="1">
        <v>1.5415410684651201E-4</v>
      </c>
      <c r="T34" s="1">
        <v>6.7432544568492802E-7</v>
      </c>
      <c r="U34" s="1">
        <v>1.2912620803162699E-2</v>
      </c>
      <c r="V34" s="1">
        <v>1.99548427847741E-2</v>
      </c>
      <c r="W34" s="1">
        <v>1.20678344103191E-12</v>
      </c>
      <c r="X34" s="1">
        <v>1.09337517764775E-3</v>
      </c>
      <c r="Y34" s="1">
        <v>7.1781164445273204E-7</v>
      </c>
      <c r="Z34" s="1">
        <v>5.2884046593000302E-6</v>
      </c>
      <c r="AA34" s="1">
        <v>7.3893482322286898E-3</v>
      </c>
      <c r="AB34" s="1">
        <v>7.9752033868645499E-10</v>
      </c>
      <c r="AC34" s="1">
        <v>1.16309791684835E-23</v>
      </c>
      <c r="AD34" s="1">
        <v>4.9345894493955404E-3</v>
      </c>
      <c r="AE34" s="1">
        <v>8.7247625326495604E-3</v>
      </c>
      <c r="AF34" s="1">
        <v>1.43650289481577E-3</v>
      </c>
      <c r="AG34" s="1">
        <v>4.8728360513058998E-6</v>
      </c>
      <c r="AH34" s="1">
        <v>9.6448283424908891E-7</v>
      </c>
      <c r="AI34" s="1">
        <v>6.1170512430637498E-9</v>
      </c>
      <c r="AJ34" s="1">
        <v>7.9937145167450804E-5</v>
      </c>
      <c r="AK34" s="1">
        <v>8.5469405214150002E-8</v>
      </c>
      <c r="AL34" s="1">
        <v>1.7385556813972601E-2</v>
      </c>
      <c r="AM34" s="1">
        <v>3.5297110613992003E-5</v>
      </c>
      <c r="AN34" s="1">
        <v>1.9290711275221401E-9</v>
      </c>
      <c r="AO34" s="1">
        <v>0.18352059096648299</v>
      </c>
      <c r="AP34" s="1">
        <v>4.9430872281768801E-5</v>
      </c>
      <c r="AQ34" s="1">
        <v>3.0270638001157001E-2</v>
      </c>
      <c r="AR34" s="1">
        <v>0.108347396571379</v>
      </c>
      <c r="AS34" s="1">
        <v>3.0468185562096401E-4</v>
      </c>
      <c r="AT34" s="1">
        <v>1.8220210528358999E-4</v>
      </c>
      <c r="AU34" s="1">
        <v>3.6375292806419898E-10</v>
      </c>
      <c r="AV34">
        <f>-0.189189770252963-114</f>
        <v>-114.18918977025297</v>
      </c>
      <c r="AW34" s="1">
        <v>1.26394219714069E-6</v>
      </c>
      <c r="AX34" t="s">
        <v>102</v>
      </c>
      <c r="AY34" s="1">
        <v>1.3496339571823301E-9</v>
      </c>
      <c r="AZ34" s="1">
        <v>4.00539075990329E-12</v>
      </c>
      <c r="BA34" s="1">
        <v>6.09189716594813E-26</v>
      </c>
      <c r="BB34" t="s">
        <v>103</v>
      </c>
      <c r="BC34" s="1">
        <v>1.28440846321388E-8</v>
      </c>
      <c r="BD34" s="1">
        <v>1.7318891488053701E-2</v>
      </c>
      <c r="BE34" s="1">
        <v>1.23780277763594E-2</v>
      </c>
      <c r="BF34" s="1">
        <v>4.3117445731893998E-3</v>
      </c>
      <c r="BG34" s="1">
        <v>1.93697028186034E-79</v>
      </c>
      <c r="BH34" s="1">
        <v>1.17605378813814E-2</v>
      </c>
      <c r="BI34" s="1">
        <v>1.93241524178175E-2</v>
      </c>
      <c r="BJ34" s="1">
        <v>2.9867604694467399E-3</v>
      </c>
      <c r="BK34" s="1">
        <v>0.32390082475162801</v>
      </c>
      <c r="BL34" s="1">
        <v>5.9630890965835803E-6</v>
      </c>
      <c r="BM34" s="1">
        <v>2.46208194171813E-7</v>
      </c>
      <c r="BN34" s="1">
        <v>2.1693277721151399E-9</v>
      </c>
      <c r="BO34" s="1">
        <v>2.5968424078594299E-5</v>
      </c>
      <c r="BP34" s="1">
        <v>3.5034654202198998E-8</v>
      </c>
      <c r="BQ34" s="1">
        <v>1.61748493071871E-5</v>
      </c>
      <c r="BR34" s="1">
        <v>1.92578321108934E-8</v>
      </c>
      <c r="BS34" s="1">
        <v>2.5509138025201798E-3</v>
      </c>
      <c r="BT34" s="1">
        <v>1.0885342814145801E-4</v>
      </c>
      <c r="BU34" s="1">
        <v>1.06483052842664E-5</v>
      </c>
      <c r="BV34" s="1">
        <v>7.9497182735274898E-6</v>
      </c>
      <c r="BW34" s="1">
        <v>5.1810165673132704E-9</v>
      </c>
      <c r="BX34" s="1">
        <v>1000000</v>
      </c>
      <c r="BY34" s="1">
        <v>209000</v>
      </c>
      <c r="BZ34" s="1">
        <v>20000</v>
      </c>
      <c r="CA34" s="1">
        <v>0</v>
      </c>
      <c r="CB34" s="1">
        <v>1</v>
      </c>
    </row>
    <row r="35" spans="1:80" x14ac:dyDescent="0.2">
      <c r="A35" s="2">
        <v>162000</v>
      </c>
      <c r="B35" s="1">
        <v>1.45856642720423E-2</v>
      </c>
      <c r="C35" s="1">
        <v>3.4527849957192601E-3</v>
      </c>
      <c r="D35" s="1">
        <v>2.2617229469289901E-2</v>
      </c>
      <c r="E35" s="1">
        <v>1.3916763445350399E-2</v>
      </c>
      <c r="F35" s="1">
        <v>1.1102371491033E-2</v>
      </c>
      <c r="G35" s="1">
        <v>6.5888015501874902E-3</v>
      </c>
      <c r="H35" s="1">
        <v>8.1212320172603294E-3</v>
      </c>
      <c r="I35" s="1">
        <v>0.22835104552574201</v>
      </c>
      <c r="J35" s="1">
        <v>3.5414336473015597E-2</v>
      </c>
      <c r="K35">
        <f>-0.222546451351721-228</f>
        <v>-228.22254645135172</v>
      </c>
      <c r="L35" s="1">
        <v>1.0634326409654201E-2</v>
      </c>
      <c r="M35" s="1">
        <v>1.0140286009420401E-7</v>
      </c>
      <c r="N35" s="1">
        <v>9.4396253323148008E-3</v>
      </c>
      <c r="O35" s="1">
        <v>9.8815091618619094E-3</v>
      </c>
      <c r="P35" s="1">
        <v>6.92876418591364E-5</v>
      </c>
      <c r="Q35" s="1">
        <v>3.2977061433364899E-6</v>
      </c>
      <c r="R35" s="1">
        <v>1.2609391460394999E-2</v>
      </c>
      <c r="S35" s="1">
        <v>1.4259118535759599E-4</v>
      </c>
      <c r="T35" s="1">
        <v>6.7245299218347704E-7</v>
      </c>
      <c r="U35" s="1">
        <v>1.29065371414872E-2</v>
      </c>
      <c r="V35" s="1">
        <v>1.99334622679842E-2</v>
      </c>
      <c r="W35" s="1">
        <v>1.1580105661669001E-12</v>
      </c>
      <c r="X35" s="1">
        <v>1.0888148421190401E-3</v>
      </c>
      <c r="Y35" s="1">
        <v>7.0939067420063901E-7</v>
      </c>
      <c r="Z35" s="1">
        <v>4.9641338547139698E-6</v>
      </c>
      <c r="AA35" s="1">
        <v>7.4393151794897999E-3</v>
      </c>
      <c r="AB35" s="1">
        <v>8.2051542067598796E-10</v>
      </c>
      <c r="AC35" s="1">
        <v>1.17608038988646E-23</v>
      </c>
      <c r="AD35" s="1">
        <v>4.9495049781054798E-3</v>
      </c>
      <c r="AE35" s="1">
        <v>8.7076574850559196E-3</v>
      </c>
      <c r="AF35" s="1">
        <v>1.4327129361137701E-3</v>
      </c>
      <c r="AG35" s="1">
        <v>5.1707336854261402E-6</v>
      </c>
      <c r="AH35" s="1">
        <v>1.13508303309878E-6</v>
      </c>
      <c r="AI35" s="1">
        <v>6.0859953763043096E-9</v>
      </c>
      <c r="AJ35" s="1">
        <v>7.5646140740599703E-5</v>
      </c>
      <c r="AK35" s="1">
        <v>8.6222737993892594E-8</v>
      </c>
      <c r="AL35" s="1">
        <v>1.7423619960987499E-2</v>
      </c>
      <c r="AM35" s="1">
        <v>3.4425641848955302E-5</v>
      </c>
      <c r="AN35" s="1">
        <v>1.92385954522921E-9</v>
      </c>
      <c r="AO35" s="1">
        <v>0.18365282921866499</v>
      </c>
      <c r="AP35" s="1">
        <v>4.8395544641774199E-5</v>
      </c>
      <c r="AQ35" s="1">
        <v>3.0284246972347401E-2</v>
      </c>
      <c r="AR35" s="1">
        <v>0.109488411091718</v>
      </c>
      <c r="AS35" s="1">
        <v>2.8877284081411502E-4</v>
      </c>
      <c r="AT35" s="1">
        <v>1.8591154076181399E-4</v>
      </c>
      <c r="AU35" s="1">
        <v>3.6764313422012501E-10</v>
      </c>
      <c r="AV35">
        <f>0.109252175993314-117</f>
        <v>-116.89074782400668</v>
      </c>
      <c r="AW35" s="1">
        <v>1.2476047186199501E-6</v>
      </c>
      <c r="AX35">
        <f>-0.476789833662332-223</f>
        <v>-223.47678983366234</v>
      </c>
      <c r="AY35" s="1">
        <v>1.2294071944358E-9</v>
      </c>
      <c r="AZ35" s="1">
        <v>2.55915961820243E-12</v>
      </c>
      <c r="BA35" s="1">
        <v>2.0525858055646901E-26</v>
      </c>
      <c r="BB35" t="s">
        <v>104</v>
      </c>
      <c r="BC35" s="1">
        <v>1.11342294218289E-8</v>
      </c>
      <c r="BD35" s="1">
        <v>1.7354718393843199E-2</v>
      </c>
      <c r="BE35" s="1">
        <v>1.3033010737746899E-2</v>
      </c>
      <c r="BF35" s="1">
        <v>4.3013938666165404E-3</v>
      </c>
      <c r="BG35" t="s">
        <v>105</v>
      </c>
      <c r="BH35" s="1">
        <v>1.1356855773186E-2</v>
      </c>
      <c r="BI35" s="1">
        <v>1.9333505730344799E-2</v>
      </c>
      <c r="BJ35" s="1">
        <v>2.9813551725155702E-3</v>
      </c>
      <c r="BK35" s="1">
        <v>0.32093857870734899</v>
      </c>
      <c r="BL35" s="1">
        <v>5.8267036669649399E-6</v>
      </c>
      <c r="BM35" s="1">
        <v>2.4257633975354597E-7</v>
      </c>
      <c r="BN35" s="1">
        <v>2.1161205726614501E-9</v>
      </c>
      <c r="BO35" s="1">
        <v>2.5266574591226898E-5</v>
      </c>
      <c r="BP35" s="1">
        <v>3.5170964192028397E-8</v>
      </c>
      <c r="BQ35" s="1">
        <v>1.6207843870776601E-5</v>
      </c>
      <c r="BR35" s="1">
        <v>1.81347569977479E-8</v>
      </c>
      <c r="BS35" s="1">
        <v>2.45066255625317E-3</v>
      </c>
      <c r="BT35" s="1">
        <v>1.04818850839453E-4</v>
      </c>
      <c r="BU35" s="1">
        <v>1.0389012629376699E-5</v>
      </c>
      <c r="BV35" s="1">
        <v>7.9547639161415092E-6</v>
      </c>
      <c r="BW35" s="1">
        <v>4.9767082901588E-9</v>
      </c>
      <c r="BX35" s="1">
        <v>1000000</v>
      </c>
      <c r="BY35" s="1">
        <v>209000</v>
      </c>
      <c r="BZ35" s="1">
        <v>20000</v>
      </c>
      <c r="CA35" s="1">
        <v>0</v>
      </c>
      <c r="CB35" s="1">
        <v>1</v>
      </c>
    </row>
    <row r="36" spans="1:80" x14ac:dyDescent="0.2">
      <c r="A36" s="2">
        <v>165600</v>
      </c>
      <c r="B36" s="1">
        <v>1.46004188913198E-2</v>
      </c>
      <c r="C36" s="1">
        <v>3.4584249448108102E-3</v>
      </c>
      <c r="D36" s="1">
        <v>2.29604302547297E-2</v>
      </c>
      <c r="E36" s="1">
        <v>1.4183786424103E-2</v>
      </c>
      <c r="F36" s="1">
        <v>1.11561632302446E-2</v>
      </c>
      <c r="G36" s="1">
        <v>6.63065359767929E-3</v>
      </c>
      <c r="H36" s="1">
        <v>8.1271659025326203E-3</v>
      </c>
      <c r="I36" s="1">
        <v>0.228368847181559</v>
      </c>
      <c r="J36" s="1">
        <v>3.53995818537381E-2</v>
      </c>
      <c r="K36" s="1">
        <v>0</v>
      </c>
      <c r="L36" s="1">
        <v>1.0633132420930599E-2</v>
      </c>
      <c r="M36" s="1">
        <v>1.02101193410244E-7</v>
      </c>
      <c r="N36" s="1">
        <v>8.8520904739233693E-3</v>
      </c>
      <c r="O36" s="1">
        <v>9.4885829434048392E-3</v>
      </c>
      <c r="P36" s="1">
        <v>6.6810300737839206E-5</v>
      </c>
      <c r="Q36" s="1">
        <v>3.0896171617198399E-6</v>
      </c>
      <c r="R36" s="1">
        <v>1.2613391769797699E-2</v>
      </c>
      <c r="S36" s="1">
        <v>1.3354713939426501E-4</v>
      </c>
      <c r="T36" s="1">
        <v>6.7064939130500502E-7</v>
      </c>
      <c r="U36" s="1">
        <v>1.2900673342237099E-2</v>
      </c>
      <c r="V36" s="1">
        <v>1.9912866595020302E-2</v>
      </c>
      <c r="W36" s="1">
        <v>1.1179914233466499E-12</v>
      </c>
      <c r="X36" s="1">
        <v>1.0844352963784601E-3</v>
      </c>
      <c r="Y36" s="1">
        <v>7.0136385424506996E-7</v>
      </c>
      <c r="Z36" s="1">
        <v>4.6949935665469204E-6</v>
      </c>
      <c r="AA36" s="1">
        <v>7.4864745610334999E-3</v>
      </c>
      <c r="AB36" s="1">
        <v>8.42171595231524E-10</v>
      </c>
      <c r="AC36" s="1">
        <v>1.18402772140301E-23</v>
      </c>
      <c r="AD36" s="1">
        <v>4.9635712136536E-3</v>
      </c>
      <c r="AE36" s="1">
        <v>8.6911947391837101E-3</v>
      </c>
      <c r="AF36" s="1">
        <v>1.42906772500273E-3</v>
      </c>
      <c r="AG36" s="1">
        <v>5.4507400159821603E-6</v>
      </c>
      <c r="AH36" s="1">
        <v>1.29553550367119E-6</v>
      </c>
      <c r="AI36" s="1">
        <v>6.0432670477764697E-9</v>
      </c>
      <c r="AJ36" s="1">
        <v>7.1705847593991703E-5</v>
      </c>
      <c r="AK36" s="1">
        <v>8.6274797112662596E-8</v>
      </c>
      <c r="AL36" s="1">
        <v>1.7461712726855198E-2</v>
      </c>
      <c r="AM36" s="1">
        <v>3.36071732525063E-5</v>
      </c>
      <c r="AN36" s="1">
        <v>1.9139456912880199E-9</v>
      </c>
      <c r="AO36" s="1">
        <v>0.18378609838036999</v>
      </c>
      <c r="AP36" s="1">
        <v>4.7421269748440102E-5</v>
      </c>
      <c r="AQ36" s="1">
        <v>3.0297346667212E-2</v>
      </c>
      <c r="AR36" s="1">
        <v>0.110577596342886</v>
      </c>
      <c r="AS36" s="1">
        <v>2.7386695542961102E-4</v>
      </c>
      <c r="AT36" s="1">
        <v>1.8931706903313201E-4</v>
      </c>
      <c r="AU36" s="1">
        <v>3.7009411977040502E-10</v>
      </c>
      <c r="AV36">
        <f>-0.588914995123933-120</f>
        <v>-120.58891499512393</v>
      </c>
      <c r="AW36" s="1">
        <v>1.2345123363923E-6</v>
      </c>
      <c r="AX36" t="s">
        <v>106</v>
      </c>
      <c r="AY36" s="1">
        <v>1.1224364172445401E-9</v>
      </c>
      <c r="AZ36" s="1">
        <v>1.6467921243548699E-12</v>
      </c>
      <c r="BA36" s="1">
        <v>7.1318579951765197E-27</v>
      </c>
      <c r="BB36">
        <f>-0.61909555054869-141</f>
        <v>-141.61909555054868</v>
      </c>
      <c r="BC36" s="1">
        <v>9.6665464093415401E-9</v>
      </c>
      <c r="BD36" s="1">
        <v>1.7392022845794299E-2</v>
      </c>
      <c r="BE36" s="1">
        <v>1.3646072147179901E-2</v>
      </c>
      <c r="BF36" s="1">
        <v>4.2914358401370803E-3</v>
      </c>
      <c r="BG36" t="s">
        <v>107</v>
      </c>
      <c r="BH36" s="1">
        <v>1.0982987226910299E-2</v>
      </c>
      <c r="BI36" s="1">
        <v>1.9342450780745001E-2</v>
      </c>
      <c r="BJ36" s="1">
        <v>2.9761710702721502E-3</v>
      </c>
      <c r="BK36" s="1">
        <v>0.31810624578221602</v>
      </c>
      <c r="BL36" s="1">
        <v>5.7118119209892101E-6</v>
      </c>
      <c r="BM36" s="1">
        <v>2.3968401316156702E-7</v>
      </c>
      <c r="BN36" s="1">
        <v>2.0539509699452798E-9</v>
      </c>
      <c r="BO36" s="1">
        <v>2.4519050558178799E-5</v>
      </c>
      <c r="BP36" s="1">
        <v>3.51297809932121E-8</v>
      </c>
      <c r="BQ36" s="1">
        <v>1.6130458140685501E-5</v>
      </c>
      <c r="BR36" s="1">
        <v>1.7250487227949499E-8</v>
      </c>
      <c r="BS36" s="1">
        <v>2.3644308951387802E-3</v>
      </c>
      <c r="BT36" s="1">
        <v>1.01752542346927E-4</v>
      </c>
      <c r="BU36" s="1">
        <v>1.01006721604344E-5</v>
      </c>
      <c r="BV36" s="1">
        <v>7.9082215724878908E-6</v>
      </c>
      <c r="BW36" s="1">
        <v>4.8094847344671198E-9</v>
      </c>
      <c r="BX36" s="1">
        <v>1000000</v>
      </c>
      <c r="BY36" s="1">
        <v>209000</v>
      </c>
      <c r="BZ36" s="1">
        <v>20000</v>
      </c>
      <c r="CA36" s="1">
        <v>0</v>
      </c>
      <c r="CB36" s="1">
        <v>1</v>
      </c>
    </row>
    <row r="37" spans="1:80" x14ac:dyDescent="0.2">
      <c r="A37" s="2">
        <v>169200</v>
      </c>
      <c r="B37" s="1">
        <v>1.4614678488154001E-2</v>
      </c>
      <c r="C37" s="1">
        <v>3.4637473058074198E-3</v>
      </c>
      <c r="D37" s="1">
        <v>2.3287028912808198E-2</v>
      </c>
      <c r="E37" s="1">
        <v>1.4443245583646999E-2</v>
      </c>
      <c r="F37" s="1">
        <v>1.1207443644091E-2</v>
      </c>
      <c r="G37" s="1">
        <v>6.6713922603933197E-3</v>
      </c>
      <c r="H37" s="1">
        <v>8.1329284907305302E-3</v>
      </c>
      <c r="I37" s="1">
        <v>0.22838613494615301</v>
      </c>
      <c r="J37" s="1">
        <v>3.5385322256903898E-2</v>
      </c>
      <c r="K37" s="1">
        <v>0</v>
      </c>
      <c r="L37" s="1">
        <v>1.06319781454113E-2</v>
      </c>
      <c r="M37" s="1">
        <v>1.0276886007496E-7</v>
      </c>
      <c r="N37" s="1">
        <v>8.3077264649290099E-3</v>
      </c>
      <c r="O37" s="1">
        <v>9.0915004069972005E-3</v>
      </c>
      <c r="P37" s="1">
        <v>6.43670778394041E-5</v>
      </c>
      <c r="Q37" s="1">
        <v>2.8924643143572901E-6</v>
      </c>
      <c r="R37" s="1">
        <v>1.2617182014785001E-2</v>
      </c>
      <c r="S37" s="1">
        <v>1.2526656051095001E-4</v>
      </c>
      <c r="T37" s="1">
        <v>6.6890774356069705E-7</v>
      </c>
      <c r="U37" s="1">
        <v>1.2895006485615699E-2</v>
      </c>
      <c r="V37" s="1">
        <v>1.9892973988488799E-2</v>
      </c>
      <c r="W37" s="1">
        <v>1.0800629832414099E-12</v>
      </c>
      <c r="X37" s="1">
        <v>1.08021770107712E-3</v>
      </c>
      <c r="Y37" s="1">
        <v>6.9368952454474598E-7</v>
      </c>
      <c r="Z37" s="1">
        <v>4.44255175408529E-6</v>
      </c>
      <c r="AA37" s="1">
        <v>7.5309828795311097E-3</v>
      </c>
      <c r="AB37" s="1">
        <v>8.6033147420897899E-10</v>
      </c>
      <c r="AC37" s="1">
        <v>1.1910646450384499E-23</v>
      </c>
      <c r="AD37" s="1">
        <v>4.9768103996465796E-3</v>
      </c>
      <c r="AE37" s="1">
        <v>8.6753073966637107E-3</v>
      </c>
      <c r="AF37" s="1">
        <v>1.4255521864043801E-3</v>
      </c>
      <c r="AG37" s="1">
        <v>5.7148341994743596E-6</v>
      </c>
      <c r="AH37" s="1">
        <v>1.4469617167589601E-6</v>
      </c>
      <c r="AI37" s="1">
        <v>5.9983346903680403E-9</v>
      </c>
      <c r="AJ37" s="1">
        <v>6.8080117985697599E-5</v>
      </c>
      <c r="AK37" s="1">
        <v>8.6193046865341304E-8</v>
      </c>
      <c r="AL37" s="1">
        <v>1.74992764007641E-2</v>
      </c>
      <c r="AM37" s="1">
        <v>3.2834864184514203E-5</v>
      </c>
      <c r="AN37" s="1">
        <v>1.90319735276599E-9</v>
      </c>
      <c r="AO37" s="1">
        <v>0.183920244170096</v>
      </c>
      <c r="AP37" s="1">
        <v>4.6500070710924202E-5</v>
      </c>
      <c r="AQ37" s="1">
        <v>3.0309990119946999E-2</v>
      </c>
      <c r="AR37" s="1">
        <v>0.111622121895147</v>
      </c>
      <c r="AS37" s="1">
        <v>2.5988333341274298E-4</v>
      </c>
      <c r="AT37" s="1">
        <v>1.9244610897856999E-4</v>
      </c>
      <c r="AU37" s="1">
        <v>3.7228621907409898E-10</v>
      </c>
      <c r="AV37" t="s">
        <v>108</v>
      </c>
      <c r="AW37" s="1">
        <v>1.2218206145285599E-6</v>
      </c>
      <c r="AX37">
        <f>-0.363079137728273-231</f>
        <v>-231.36307913772828</v>
      </c>
      <c r="AY37" s="1">
        <v>1.02682659654757E-9</v>
      </c>
      <c r="AZ37" s="1">
        <v>1.0665399681171101E-12</v>
      </c>
      <c r="BA37" s="1">
        <v>2.5471975446356998E-27</v>
      </c>
      <c r="BB37" t="s">
        <v>109</v>
      </c>
      <c r="BC37" s="1">
        <v>8.4042891607446997E-9</v>
      </c>
      <c r="BD37" s="1">
        <v>1.7427086535852201E-2</v>
      </c>
      <c r="BE37" s="1">
        <v>1.42194832032009E-2</v>
      </c>
      <c r="BF37" s="1">
        <v>4.2818296162058902E-3</v>
      </c>
      <c r="BG37" t="s">
        <v>110</v>
      </c>
      <c r="BH37" s="1">
        <v>1.0634954533495399E-2</v>
      </c>
      <c r="BI37" s="1">
        <v>1.93510399016074E-2</v>
      </c>
      <c r="BJ37" s="1">
        <v>2.97117591401803E-3</v>
      </c>
      <c r="BK37" s="1">
        <v>0.315392371263087</v>
      </c>
      <c r="BL37" s="1">
        <v>5.5996768911697497E-6</v>
      </c>
      <c r="BM37" s="1">
        <v>2.3690358310759299E-7</v>
      </c>
      <c r="BN37" s="1">
        <v>1.9913445044119201E-9</v>
      </c>
      <c r="BO37" s="1">
        <v>2.38104606634543E-5</v>
      </c>
      <c r="BP37" s="1">
        <v>3.5046751213447703E-8</v>
      </c>
      <c r="BQ37" s="1">
        <v>1.6014940851278501E-5</v>
      </c>
      <c r="BR37" s="1">
        <v>1.6425420973927901E-8</v>
      </c>
      <c r="BS37" s="1">
        <v>2.2820982549174298E-3</v>
      </c>
      <c r="BT37" s="1">
        <v>9.8886763204867497E-5</v>
      </c>
      <c r="BU37" s="1">
        <v>9.8247533606803298E-6</v>
      </c>
      <c r="BV37" s="1">
        <v>7.8428606973325705E-6</v>
      </c>
      <c r="BW37" s="1">
        <v>4.6507771484101604E-9</v>
      </c>
      <c r="BX37" s="1">
        <v>1000000</v>
      </c>
      <c r="BY37" s="1">
        <v>209000</v>
      </c>
      <c r="BZ37" s="1">
        <v>20000</v>
      </c>
      <c r="CA37" s="1">
        <v>0</v>
      </c>
      <c r="CB37" s="1">
        <v>1</v>
      </c>
    </row>
    <row r="38" spans="1:80" x14ac:dyDescent="0.2">
      <c r="A38" s="2">
        <v>172800</v>
      </c>
      <c r="B38" s="1">
        <v>1.46284602474722E-2</v>
      </c>
      <c r="C38" s="1">
        <v>3.46877419708833E-3</v>
      </c>
      <c r="D38" s="1">
        <v>2.3598134653075201E-2</v>
      </c>
      <c r="E38" s="1">
        <v>1.4694902443363999E-2</v>
      </c>
      <c r="F38" s="1">
        <v>1.1256358840930399E-2</v>
      </c>
      <c r="G38" s="1">
        <v>6.71096029892994E-3</v>
      </c>
      <c r="H38" s="1">
        <v>8.1385221671454004E-3</v>
      </c>
      <c r="I38" s="1">
        <v>0.228402915975398</v>
      </c>
      <c r="J38" s="1">
        <v>3.5371540497585702E-2</v>
      </c>
      <c r="K38" s="1">
        <v>0</v>
      </c>
      <c r="L38" s="1">
        <v>1.0630862226565899E-2</v>
      </c>
      <c r="M38" s="1">
        <v>1.03407461593967E-7</v>
      </c>
      <c r="N38" s="1">
        <v>7.8029305465763203E-3</v>
      </c>
      <c r="O38" s="1">
        <v>8.6936260740330396E-3</v>
      </c>
      <c r="P38" s="1">
        <v>6.1961763016463094E-5</v>
      </c>
      <c r="Q38" s="1">
        <v>2.7057864418143602E-6</v>
      </c>
      <c r="R38" s="1">
        <v>1.2620765590848701E-2</v>
      </c>
      <c r="S38" s="1">
        <v>1.1744984629686E-4</v>
      </c>
      <c r="T38" s="1">
        <v>6.6722583717178904E-7</v>
      </c>
      <c r="U38" s="1">
        <v>1.2889529721142601E-2</v>
      </c>
      <c r="V38" s="1">
        <v>1.98737592576517E-2</v>
      </c>
      <c r="W38" s="1">
        <v>1.04312528837569E-12</v>
      </c>
      <c r="X38" s="1">
        <v>1.07615541917914E-3</v>
      </c>
      <c r="Y38" s="1">
        <v>6.8634927698862702E-7</v>
      </c>
      <c r="Z38" s="1">
        <v>4.2003610041679802E-6</v>
      </c>
      <c r="AA38" s="1">
        <v>7.5730296121319903E-3</v>
      </c>
      <c r="AB38" s="1">
        <v>8.7488009387742905E-10</v>
      </c>
      <c r="AC38" s="1">
        <v>1.1979645752761501E-23</v>
      </c>
      <c r="AD38" s="1">
        <v>4.9892958008943E-3</v>
      </c>
      <c r="AE38" s="1">
        <v>8.65997396714107E-3</v>
      </c>
      <c r="AF38" s="1">
        <v>1.42216133010846E-3</v>
      </c>
      <c r="AG38" s="1">
        <v>5.9641130683740097E-6</v>
      </c>
      <c r="AH38" s="1">
        <v>1.58997919910906E-6</v>
      </c>
      <c r="AI38" s="1">
        <v>5.9529518216038698E-9</v>
      </c>
      <c r="AJ38" s="1">
        <v>6.4736844487988393E-5</v>
      </c>
      <c r="AK38" s="1">
        <v>8.6079589772847901E-8</v>
      </c>
      <c r="AL38" s="1">
        <v>1.75360712443672E-2</v>
      </c>
      <c r="AM38" s="1">
        <v>3.2105194680652497E-5</v>
      </c>
      <c r="AN38" s="1">
        <v>1.8923299940401602E-9</v>
      </c>
      <c r="AO38" s="1">
        <v>0.184054816841909</v>
      </c>
      <c r="AP38" s="1">
        <v>4.5627961937969101E-5</v>
      </c>
      <c r="AQ38" s="1">
        <v>3.0322194265924599E-2</v>
      </c>
      <c r="AR38" s="1">
        <v>0.112624700310453</v>
      </c>
      <c r="AS38" s="1">
        <v>2.4675304999856399E-4</v>
      </c>
      <c r="AT38" s="1">
        <v>1.9532562125427699E-4</v>
      </c>
      <c r="AU38" s="1">
        <v>3.7444000775269099E-10</v>
      </c>
      <c r="AV38">
        <f>-0.473519283797104-124</f>
        <v>-124.4735192837971</v>
      </c>
      <c r="AW38" s="1">
        <v>1.2090595085235399E-6</v>
      </c>
      <c r="AX38" t="s">
        <v>111</v>
      </c>
      <c r="AY38" s="1">
        <v>9.4116996888065096E-10</v>
      </c>
      <c r="AZ38" s="1">
        <v>6.9502512746664504E-13</v>
      </c>
      <c r="BA38" s="1">
        <v>9.34205284290182E-28</v>
      </c>
      <c r="BB38">
        <f>-0.118613317949-145</f>
        <v>-145.11861331794901</v>
      </c>
      <c r="BC38" s="1">
        <v>7.3168515836089398E-9</v>
      </c>
      <c r="BD38" s="1">
        <v>1.7458830834056499E-2</v>
      </c>
      <c r="BE38" s="1">
        <v>1.47564333748337E-2</v>
      </c>
      <c r="BF38" s="1">
        <v>4.2725618120596802E-3</v>
      </c>
      <c r="BG38" t="s">
        <v>112</v>
      </c>
      <c r="BH38" s="1">
        <v>1.03104376668108E-2</v>
      </c>
      <c r="BI38" s="1">
        <v>1.9359289971074198E-2</v>
      </c>
      <c r="BJ38" s="1">
        <v>2.9663617832614798E-3</v>
      </c>
      <c r="BK38" s="1">
        <v>0.31279134992871599</v>
      </c>
      <c r="BL38" s="1">
        <v>5.48716601892069E-6</v>
      </c>
      <c r="BM38" s="1">
        <v>2.3413006505401099E-7</v>
      </c>
      <c r="BN38" s="1">
        <v>1.9297287649420001E-9</v>
      </c>
      <c r="BO38" s="1">
        <v>2.31504816990274E-5</v>
      </c>
      <c r="BP38" s="1">
        <v>3.4946127431213103E-8</v>
      </c>
      <c r="BQ38" s="1">
        <v>1.5876000076570601E-5</v>
      </c>
      <c r="BR38" s="1">
        <v>1.5629683462311602E-8</v>
      </c>
      <c r="BS38" s="1">
        <v>2.2019225062762699E-3</v>
      </c>
      <c r="BT38" s="1">
        <v>9.6091847042762901E-5</v>
      </c>
      <c r="BU38" s="1">
        <v>9.5666436569693199E-6</v>
      </c>
      <c r="BV38" s="1">
        <v>7.7654472521952903E-6</v>
      </c>
      <c r="BW38" s="1">
        <v>4.4958868755118396E-9</v>
      </c>
      <c r="BX38" s="1">
        <v>1000000</v>
      </c>
      <c r="BY38" s="1">
        <v>209000</v>
      </c>
      <c r="BZ38" s="1">
        <v>20000</v>
      </c>
      <c r="CA38" s="1">
        <v>0</v>
      </c>
      <c r="CB38" s="1">
        <v>1</v>
      </c>
    </row>
    <row r="39" spans="1:80" x14ac:dyDescent="0.2">
      <c r="A39" s="2">
        <v>176400</v>
      </c>
      <c r="B39" s="1">
        <v>1.46417749193712E-2</v>
      </c>
      <c r="C39" s="1">
        <v>3.4735255974419998E-3</v>
      </c>
      <c r="D39" s="1">
        <v>2.3894917553378199E-2</v>
      </c>
      <c r="E39" s="1">
        <v>1.49387164583424E-2</v>
      </c>
      <c r="F39" s="1">
        <v>1.1303045111868099E-2</v>
      </c>
      <c r="G39" s="1">
        <v>6.7493140977229402E-3</v>
      </c>
      <c r="H39" s="1">
        <v>8.1439493159979701E-3</v>
      </c>
      <c r="I39" s="1">
        <v>0.22841919742195499</v>
      </c>
      <c r="J39" s="1">
        <v>3.53582258256867E-2</v>
      </c>
      <c r="K39" s="1">
        <v>0</v>
      </c>
      <c r="L39" s="1">
        <v>1.0629783826405999E-2</v>
      </c>
      <c r="M39" s="1">
        <v>1.04018234042443E-7</v>
      </c>
      <c r="N39" s="1">
        <v>7.33386993854438E-3</v>
      </c>
      <c r="O39" s="1">
        <v>8.2973978074861402E-3</v>
      </c>
      <c r="P39" s="1">
        <v>5.9596391412154698E-5</v>
      </c>
      <c r="Q39" s="1">
        <v>2.52909437096336E-6</v>
      </c>
      <c r="R39" s="1">
        <v>1.2624143668787301E-2</v>
      </c>
      <c r="S39" s="1">
        <v>1.10034789124413E-4</v>
      </c>
      <c r="T39" s="1">
        <v>6.6560221537245099E-7</v>
      </c>
      <c r="U39" s="1">
        <v>1.2884238757017099E-2</v>
      </c>
      <c r="V39" s="1">
        <v>1.98552062723324E-2</v>
      </c>
      <c r="W39" s="1">
        <v>1.00701904938896E-12</v>
      </c>
      <c r="X39" s="1">
        <v>1.07224382920059E-3</v>
      </c>
      <c r="Y39" s="1">
        <v>6.7932890381562796E-7</v>
      </c>
      <c r="Z39" s="1">
        <v>3.96729771918415E-6</v>
      </c>
      <c r="AA39" s="1">
        <v>7.6127932179325302E-3</v>
      </c>
      <c r="AB39" s="1">
        <v>8.8605726798081095E-10</v>
      </c>
      <c r="AC39" s="1">
        <v>1.20489422361873E-23</v>
      </c>
      <c r="AD39" s="1">
        <v>5.0011002406906199E-3</v>
      </c>
      <c r="AE39" s="1">
        <v>8.6451802932444796E-3</v>
      </c>
      <c r="AF39" s="1">
        <v>1.4188918055036399E-3</v>
      </c>
      <c r="AG39" s="1">
        <v>6.1994828600870002E-6</v>
      </c>
      <c r="AH39" s="1">
        <v>1.72509725304049E-6</v>
      </c>
      <c r="AI39" s="1">
        <v>5.9075474189325003E-9</v>
      </c>
      <c r="AJ39" s="1">
        <v>6.1647516993291901E-5</v>
      </c>
      <c r="AK39" s="1">
        <v>8.5952926765119804E-8</v>
      </c>
      <c r="AL39" s="1">
        <v>1.75719335507807E-2</v>
      </c>
      <c r="AM39" s="1">
        <v>3.1415369383362002E-5</v>
      </c>
      <c r="AN39" s="1">
        <v>1.88151218057909E-9</v>
      </c>
      <c r="AO39" s="1">
        <v>0.184189363211748</v>
      </c>
      <c r="AP39" s="1">
        <v>4.4801811198127198E-5</v>
      </c>
      <c r="AQ39" s="1">
        <v>3.0333970218451699E-2</v>
      </c>
      <c r="AR39" s="1">
        <v>0.11358719829236499</v>
      </c>
      <c r="AS39" s="1">
        <v>2.3441383667801999E-4</v>
      </c>
      <c r="AT39" s="1">
        <v>1.9798007212280699E-4</v>
      </c>
      <c r="AU39" s="1">
        <v>3.7660382286622402E-10</v>
      </c>
      <c r="AV39" t="s">
        <v>113</v>
      </c>
      <c r="AW39" s="1">
        <v>1.1961843649391E-6</v>
      </c>
      <c r="AX39">
        <f>-0.253358575179628-239</f>
        <v>-239.25335857517962</v>
      </c>
      <c r="AY39" s="1">
        <v>8.6428074364354399E-10</v>
      </c>
      <c r="AZ39" s="1">
        <v>4.5564566145494797E-13</v>
      </c>
      <c r="BA39" s="1">
        <v>3.5159297111143598E-28</v>
      </c>
      <c r="BB39" t="s">
        <v>114</v>
      </c>
      <c r="BC39" s="1">
        <v>6.3785008922645296E-9</v>
      </c>
      <c r="BD39" s="1">
        <v>1.74867401190281E-2</v>
      </c>
      <c r="BE39" s="1">
        <v>1.5259971420891199E-2</v>
      </c>
      <c r="BF39" s="1">
        <v>4.2636235035953401E-3</v>
      </c>
      <c r="BG39" t="s">
        <v>115</v>
      </c>
      <c r="BH39" s="1">
        <v>1.00075370421835E-2</v>
      </c>
      <c r="BI39" s="1">
        <v>1.9367211994596099E-2</v>
      </c>
      <c r="BJ39" s="1">
        <v>2.9617246122960001E-3</v>
      </c>
      <c r="BK39" s="1">
        <v>0.31029874354007098</v>
      </c>
      <c r="BL39" s="1">
        <v>5.3738932573087002E-6</v>
      </c>
      <c r="BM39" s="1">
        <v>2.3135194247790101E-7</v>
      </c>
      <c r="BN39" s="1">
        <v>1.86931913404018E-9</v>
      </c>
      <c r="BO39" s="1">
        <v>2.2536524369971299E-5</v>
      </c>
      <c r="BP39" s="1">
        <v>3.4832523776477202E-8</v>
      </c>
      <c r="BQ39" s="1">
        <v>1.5717951579834798E-5</v>
      </c>
      <c r="BR39" s="1">
        <v>1.4858291638106199E-8</v>
      </c>
      <c r="BS39" s="1">
        <v>2.1235761381110901E-3</v>
      </c>
      <c r="BT39" s="1">
        <v>9.3346236774309805E-5</v>
      </c>
      <c r="BU39" s="1">
        <v>9.3256991953706702E-6</v>
      </c>
      <c r="BV39" s="1">
        <v>7.6781015811669993E-6</v>
      </c>
      <c r="BW39" s="1">
        <v>4.3441555139260503E-9</v>
      </c>
      <c r="BX39" s="1">
        <v>1000000</v>
      </c>
      <c r="BY39" s="1">
        <v>209000</v>
      </c>
      <c r="BZ39" s="1">
        <v>20000</v>
      </c>
      <c r="CA39" s="1">
        <v>0</v>
      </c>
      <c r="CB39" s="1">
        <v>1</v>
      </c>
    </row>
    <row r="40" spans="1:80" x14ac:dyDescent="0.2">
      <c r="A40" s="2">
        <v>180000</v>
      </c>
      <c r="B40" s="1">
        <v>1.4654632468680999E-2</v>
      </c>
      <c r="C40" s="1">
        <v>3.4780198077226702E-3</v>
      </c>
      <c r="D40" s="1">
        <v>2.4178445538670101E-2</v>
      </c>
      <c r="E40" s="1">
        <v>1.5174703196824801E-2</v>
      </c>
      <c r="F40" s="1">
        <v>1.13476270239371E-2</v>
      </c>
      <c r="G40" s="1">
        <v>6.7864205453899802E-3</v>
      </c>
      <c r="H40" s="1">
        <v>8.1492124114579106E-3</v>
      </c>
      <c r="I40" s="1">
        <v>0.22843498670833501</v>
      </c>
      <c r="J40" s="1">
        <v>3.5345368276376903E-2</v>
      </c>
      <c r="K40" s="1">
        <v>0</v>
      </c>
      <c r="L40" s="1">
        <v>1.06287421685431E-2</v>
      </c>
      <c r="M40" s="1">
        <v>1.0460232236717E-7</v>
      </c>
      <c r="N40" s="1">
        <v>6.8970342306620101E-3</v>
      </c>
      <c r="O40" s="1">
        <v>7.9048333306147404E-3</v>
      </c>
      <c r="P40" s="1">
        <v>5.7272545060377898E-5</v>
      </c>
      <c r="Q40" s="1">
        <v>2.3619163466438598E-6</v>
      </c>
      <c r="R40" s="1">
        <v>1.26273176240348E-2</v>
      </c>
      <c r="S40" s="1">
        <v>1.02997479013496E-4</v>
      </c>
      <c r="T40" s="1">
        <v>6.6403552163314899E-7</v>
      </c>
      <c r="U40" s="1">
        <v>1.28791296147158E-2</v>
      </c>
      <c r="V40" s="1">
        <v>1.98373000682532E-2</v>
      </c>
      <c r="W40" s="1">
        <v>9.7173218272248609E-13</v>
      </c>
      <c r="X40" s="1">
        <v>1.06847863665282E-3</v>
      </c>
      <c r="Y40" s="1">
        <v>6.7261524471753596E-7</v>
      </c>
      <c r="Z40" s="1">
        <v>3.7430853690886898E-6</v>
      </c>
      <c r="AA40" s="1">
        <v>7.6504353895802896E-3</v>
      </c>
      <c r="AB40" s="1">
        <v>8.9414070907339997E-10</v>
      </c>
      <c r="AC40" s="1">
        <v>1.2119123349005799E-23</v>
      </c>
      <c r="AD40" s="1">
        <v>5.0122887262705196E-3</v>
      </c>
      <c r="AE40" s="1">
        <v>8.6309132302139803E-3</v>
      </c>
      <c r="AF40" s="1">
        <v>1.4157405003575099E-3</v>
      </c>
      <c r="AG40" s="1">
        <v>6.4217746400376197E-6</v>
      </c>
      <c r="AH40" s="1">
        <v>1.8527829780940001E-6</v>
      </c>
      <c r="AI40" s="1">
        <v>5.8623151518057098E-9</v>
      </c>
      <c r="AJ40" s="1">
        <v>5.8786824969580803E-5</v>
      </c>
      <c r="AK40" s="1">
        <v>8.5817190304273698E-8</v>
      </c>
      <c r="AL40" s="1">
        <v>1.7606732420524799E-2</v>
      </c>
      <c r="AM40" s="1">
        <v>3.0762877137784099E-5</v>
      </c>
      <c r="AN40" s="1">
        <v>1.8708154391302799E-9</v>
      </c>
      <c r="AO40" s="1">
        <v>0.184323473368178</v>
      </c>
      <c r="AP40" s="1">
        <v>4.4018808101346897E-5</v>
      </c>
      <c r="AQ40" s="1">
        <v>3.0345328295175299E-2</v>
      </c>
      <c r="AR40" s="1">
        <v>0.11451124940405499</v>
      </c>
      <c r="AS40" s="1">
        <v>2.2280878701076099E-4</v>
      </c>
      <c r="AT40" s="1">
        <v>2.0043135545123601E-4</v>
      </c>
      <c r="AU40" s="1">
        <v>3.7879530698458398E-10</v>
      </c>
      <c r="AV40">
        <f>-0.139511804951099-127</f>
        <v>-127.1395118049511</v>
      </c>
      <c r="AW40" s="1">
        <v>1.1832183173018499E-6</v>
      </c>
      <c r="AX40">
        <f>-0.271961361082266-243</f>
        <v>-243.27196136108228</v>
      </c>
      <c r="AY40" s="1">
        <v>7.9513347742246304E-10</v>
      </c>
      <c r="AZ40" s="1">
        <v>3.0045647730528002E-13</v>
      </c>
      <c r="BA40" s="1">
        <v>1.35699527908832E-28</v>
      </c>
      <c r="BB40">
        <f>-0.129133726120471-149</f>
        <v>-149.12913372612047</v>
      </c>
      <c r="BC40" s="1">
        <v>5.5675296920927402E-9</v>
      </c>
      <c r="BD40" s="1">
        <v>1.7510490024836099E-2</v>
      </c>
      <c r="BE40" s="1">
        <v>1.57328561143193E-2</v>
      </c>
      <c r="BF40" s="1">
        <v>4.2550064025028301E-3</v>
      </c>
      <c r="BG40" t="s">
        <v>116</v>
      </c>
      <c r="BH40" s="1">
        <v>9.7245585371657107E-3</v>
      </c>
      <c r="BI40" s="1">
        <v>1.93748160119094E-2</v>
      </c>
      <c r="BJ40" s="1">
        <v>2.9572607875568099E-3</v>
      </c>
      <c r="BK40" s="1">
        <v>0.30791048234822299</v>
      </c>
      <c r="BL40" s="1">
        <v>5.2599214487384197E-6</v>
      </c>
      <c r="BM40" s="1">
        <v>2.2857268327207901E-7</v>
      </c>
      <c r="BN40" s="1">
        <v>1.81013066294741E-9</v>
      </c>
      <c r="BO40" s="1">
        <v>2.1964353782105799E-5</v>
      </c>
      <c r="BP40" s="1">
        <v>3.4707173867478602E-8</v>
      </c>
      <c r="BQ40" s="1">
        <v>1.5543215635212201E-5</v>
      </c>
      <c r="BR40" s="1">
        <v>1.41102834725017E-8</v>
      </c>
      <c r="BS40" s="1">
        <v>2.0469678485957798E-3</v>
      </c>
      <c r="BT40" s="1">
        <v>9.0646003353602903E-5</v>
      </c>
      <c r="BU40" s="1">
        <v>9.1003965594420708E-6</v>
      </c>
      <c r="BV40" s="1">
        <v>7.5820786687267101E-6</v>
      </c>
      <c r="BW40" s="1">
        <v>4.1955570734433204E-9</v>
      </c>
      <c r="BX40" s="1">
        <v>1000000</v>
      </c>
      <c r="BY40" s="1">
        <v>209000</v>
      </c>
      <c r="BZ40" s="1">
        <v>20000</v>
      </c>
      <c r="CA40" s="1">
        <v>0</v>
      </c>
      <c r="CB40" s="1">
        <v>1</v>
      </c>
    </row>
    <row r="41" spans="1:80" x14ac:dyDescent="0.2">
      <c r="A41" s="2">
        <v>183600</v>
      </c>
      <c r="B41" s="1">
        <v>1.4667042909545401E-2</v>
      </c>
      <c r="C41" s="1">
        <v>3.4822736498032899E-3</v>
      </c>
      <c r="D41" s="1">
        <v>2.4449670843606702E-2</v>
      </c>
      <c r="E41" s="1">
        <v>1.54029071029021E-2</v>
      </c>
      <c r="F41" s="1">
        <v>1.13902179498571E-2</v>
      </c>
      <c r="G41" s="1">
        <v>6.82225565635124E-3</v>
      </c>
      <c r="H41" s="1">
        <v>8.1543140062981107E-3</v>
      </c>
      <c r="I41" s="1">
        <v>0.22845029149285601</v>
      </c>
      <c r="J41" s="1">
        <v>3.5332957835512498E-2</v>
      </c>
      <c r="K41" s="1">
        <v>0</v>
      </c>
      <c r="L41" s="1">
        <v>1.0627736470708599E-2</v>
      </c>
      <c r="M41" s="1">
        <v>1.05160822791439E-7</v>
      </c>
      <c r="N41" s="1">
        <v>6.4892886632653404E-3</v>
      </c>
      <c r="O41" s="1">
        <v>7.5176423491122796E-3</v>
      </c>
      <c r="P41" s="1">
        <v>5.4991583313532102E-5</v>
      </c>
      <c r="Q41" s="1">
        <v>2.20380401990913E-6</v>
      </c>
      <c r="R41" s="1">
        <v>1.26302893850707E-2</v>
      </c>
      <c r="S41" s="1">
        <v>9.6320711421804103E-5</v>
      </c>
      <c r="T41" s="1">
        <v>6.6252440296014595E-7</v>
      </c>
      <c r="U41" s="1">
        <v>1.28741982972762E-2</v>
      </c>
      <c r="V41" s="1">
        <v>1.9820025679881999E-2</v>
      </c>
      <c r="W41" s="1">
        <v>9.3727268262015808E-13</v>
      </c>
      <c r="X41" s="1">
        <v>1.0648556227126401E-3</v>
      </c>
      <c r="Y41" s="1">
        <v>6.6619569942627805E-7</v>
      </c>
      <c r="Z41" s="1">
        <v>3.5275713962233502E-6</v>
      </c>
      <c r="AA41" s="1">
        <v>7.6861015201546302E-3</v>
      </c>
      <c r="AB41" s="1">
        <v>8.9939372428999198E-10</v>
      </c>
      <c r="AC41" s="1">
        <v>1.2190603128528201E-23</v>
      </c>
      <c r="AD41" s="1">
        <v>5.02291825942759E-3</v>
      </c>
      <c r="AE41" s="1">
        <v>8.6171597101511593E-3</v>
      </c>
      <c r="AF41" s="1">
        <v>1.4127043330788699E-3</v>
      </c>
      <c r="AG41" s="1">
        <v>6.63176449353943E-6</v>
      </c>
      <c r="AH41" s="1">
        <v>1.97347277696524E-6</v>
      </c>
      <c r="AI41" s="1">
        <v>5.8173870688319497E-9</v>
      </c>
      <c r="AJ41" s="1">
        <v>5.6132280362159897E-5</v>
      </c>
      <c r="AK41" s="1">
        <v>8.5673939745727205E-8</v>
      </c>
      <c r="AL41" s="1">
        <v>1.7640360777855399E-2</v>
      </c>
      <c r="AM41" s="1">
        <v>3.01454073103711E-5</v>
      </c>
      <c r="AN41" s="1">
        <v>1.8602860120179001E-9</v>
      </c>
      <c r="AO41" s="1">
        <v>0.184456783732385</v>
      </c>
      <c r="AP41" s="1">
        <v>4.3276364634404699E-5</v>
      </c>
      <c r="AQ41" s="1">
        <v>3.03562787620466E-2</v>
      </c>
      <c r="AR41" s="1">
        <v>0.11539836324253</v>
      </c>
      <c r="AS41" s="1">
        <v>2.1188575099383901E-4</v>
      </c>
      <c r="AT41" s="1">
        <v>2.0269903361066799E-4</v>
      </c>
      <c r="AU41" s="1">
        <v>3.8102781920174402E-10</v>
      </c>
      <c r="AV41" t="s">
        <v>117</v>
      </c>
      <c r="AW41" s="1">
        <v>1.17019051265837E-6</v>
      </c>
      <c r="AX41">
        <f>-0.253663680408197-246</f>
        <v>-246.25366368040821</v>
      </c>
      <c r="AY41" s="1">
        <v>7.3283599098697004E-10</v>
      </c>
      <c r="AZ41" s="1">
        <v>1.9924962473042401E-13</v>
      </c>
      <c r="BA41" s="1">
        <v>5.3698318277330002E-29</v>
      </c>
      <c r="BB41" t="s">
        <v>118</v>
      </c>
      <c r="BC41" s="1">
        <v>4.8655867540004301E-9</v>
      </c>
      <c r="BD41" s="1">
        <v>1.7529871430391399E-2</v>
      </c>
      <c r="BE41" s="1">
        <v>1.6177560312600502E-2</v>
      </c>
      <c r="BF41" s="1">
        <v>4.2467022898471903E-3</v>
      </c>
      <c r="BG41" t="s">
        <v>119</v>
      </c>
      <c r="BH41" s="1">
        <v>9.4599661875200101E-3</v>
      </c>
      <c r="BI41" s="1">
        <v>1.93821118429734E-2</v>
      </c>
      <c r="BJ41" s="1">
        <v>2.95296663527661E-3</v>
      </c>
      <c r="BK41" s="1">
        <v>0.30562272183685602</v>
      </c>
      <c r="BL41" s="1">
        <v>5.1453836861698202E-6</v>
      </c>
      <c r="BM41" s="1">
        <v>2.2579719642363701E-7</v>
      </c>
      <c r="BN41" s="1">
        <v>1.7521493032499101E-9</v>
      </c>
      <c r="BO41" s="1">
        <v>2.1429813874927299E-5</v>
      </c>
      <c r="BP41" s="1">
        <v>3.4570748214228898E-8</v>
      </c>
      <c r="BQ41" s="1">
        <v>1.53537978751465E-5</v>
      </c>
      <c r="BR41" s="1">
        <v>1.33853489794904E-8</v>
      </c>
      <c r="BS41" s="1">
        <v>1.9720465155621098E-3</v>
      </c>
      <c r="BT41" s="1">
        <v>8.7990179947484596E-5</v>
      </c>
      <c r="BU41" s="1">
        <v>8.8891969609166408E-6</v>
      </c>
      <c r="BV41" s="1">
        <v>7.4784266278828798E-6</v>
      </c>
      <c r="BW41" s="1">
        <v>4.0501512865680197E-9</v>
      </c>
      <c r="BX41" s="1">
        <v>1000000</v>
      </c>
      <c r="BY41" s="1">
        <v>209000</v>
      </c>
      <c r="BZ41" s="1">
        <v>20000</v>
      </c>
      <c r="CA41" s="1">
        <v>0</v>
      </c>
      <c r="CB41" s="1">
        <v>1</v>
      </c>
    </row>
    <row r="42" spans="1:80" x14ac:dyDescent="0.2">
      <c r="A42" s="2">
        <v>187200</v>
      </c>
      <c r="B42" s="1">
        <v>1.4679016357046999E-2</v>
      </c>
      <c r="C42" s="1">
        <v>3.48630260950946E-3</v>
      </c>
      <c r="D42" s="1">
        <v>2.4709439535815999E-2</v>
      </c>
      <c r="E42" s="1">
        <v>1.56233940806673E-2</v>
      </c>
      <c r="F42" s="1">
        <v>1.1430920963671201E-2</v>
      </c>
      <c r="G42" s="1">
        <v>6.8568035387869403E-3</v>
      </c>
      <c r="H42" s="1">
        <v>8.1592567097092204E-3</v>
      </c>
      <c r="I42" s="1">
        <v>0.22846511960308899</v>
      </c>
      <c r="J42" s="1">
        <v>3.5320984388010998E-2</v>
      </c>
      <c r="K42" s="1">
        <v>0</v>
      </c>
      <c r="L42" s="1">
        <v>1.06267659406341E-2</v>
      </c>
      <c r="M42" s="1">
        <v>1.0569478805386E-7</v>
      </c>
      <c r="N42" s="1">
        <v>6.10784836694274E-3</v>
      </c>
      <c r="O42" s="1">
        <v>7.1372709056140796E-3</v>
      </c>
      <c r="P42" s="1">
        <v>5.27546933311964E-5</v>
      </c>
      <c r="Q42" s="1">
        <v>2.0543320330699599E-6</v>
      </c>
      <c r="R42" s="1">
        <v>1.26330614400207E-2</v>
      </c>
      <c r="S42" s="1">
        <v>8.9989347835963397E-5</v>
      </c>
      <c r="T42" s="1">
        <v>6.6106750394609797E-7</v>
      </c>
      <c r="U42" s="1">
        <v>1.2869440768743299E-2</v>
      </c>
      <c r="V42" s="1">
        <v>1.9803368066123699E-2</v>
      </c>
      <c r="W42" s="1">
        <v>9.03643172785131E-13</v>
      </c>
      <c r="X42" s="1">
        <v>1.0613706252863299E-3</v>
      </c>
      <c r="Y42" s="1">
        <v>6.6005816749770504E-7</v>
      </c>
      <c r="Z42" s="1">
        <v>3.3205952625967902E-6</v>
      </c>
      <c r="AA42" s="1">
        <v>7.7199221354107899E-3</v>
      </c>
      <c r="AB42" s="1">
        <v>9.0205227962934298E-10</v>
      </c>
      <c r="AC42" s="1">
        <v>1.2263791025714601E-23</v>
      </c>
      <c r="AD42" s="1">
        <v>5.0330386919415302E-3</v>
      </c>
      <c r="AE42" s="1">
        <v>8.6039066797721601E-3</v>
      </c>
      <c r="AF42" s="1">
        <v>1.40978023839114E-3</v>
      </c>
      <c r="AG42" s="1">
        <v>6.8301785604729802E-6</v>
      </c>
      <c r="AH42" s="1">
        <v>2.08757518043791E-6</v>
      </c>
      <c r="AI42" s="1">
        <v>5.7728346218883199E-9</v>
      </c>
      <c r="AJ42" s="1">
        <v>5.36638788738589E-5</v>
      </c>
      <c r="AK42" s="1">
        <v>8.5524092762430894E-8</v>
      </c>
      <c r="AL42" s="1">
        <v>1.7672732213662799E-2</v>
      </c>
      <c r="AM42" s="1">
        <v>2.9560824732848798E-5</v>
      </c>
      <c r="AN42" s="1">
        <v>1.84995887215389E-9</v>
      </c>
      <c r="AO42" s="1">
        <v>0.18458897303111901</v>
      </c>
      <c r="AP42" s="1">
        <v>4.2572086706616901E-5</v>
      </c>
      <c r="AQ42" s="1">
        <v>3.0366831882440999E-2</v>
      </c>
      <c r="AR42" s="1">
        <v>0.11624995082542799</v>
      </c>
      <c r="AS42" s="1">
        <v>2.0159687776911801E-4</v>
      </c>
      <c r="AT42" s="1">
        <v>2.0480060287373199E-4</v>
      </c>
      <c r="AU42" s="1">
        <v>3.8331365677825498E-10</v>
      </c>
      <c r="AV42">
        <f>-0.99187368045229-131</f>
        <v>-131.9918736804523</v>
      </c>
      <c r="AW42" s="1">
        <v>1.1571242363169499E-6</v>
      </c>
      <c r="AX42">
        <f>-0.25803535576625-249</f>
        <v>-249.25803535576625</v>
      </c>
      <c r="AY42" s="1">
        <v>6.7661013124535905E-10</v>
      </c>
      <c r="AZ42" s="1">
        <v>1.3286860272259399E-13</v>
      </c>
      <c r="BA42" s="1">
        <v>2.1793186054240601E-29</v>
      </c>
      <c r="BB42">
        <f>-0.482348585844505-153</f>
        <v>-153.48234858584451</v>
      </c>
      <c r="BC42" s="1">
        <v>4.2571275113855999E-9</v>
      </c>
      <c r="BD42" s="1">
        <v>1.75447657459613E-2</v>
      </c>
      <c r="BE42" s="1">
        <v>1.6596298048272801E-2</v>
      </c>
      <c r="BF42" s="1">
        <v>4.2387029775861696E-3</v>
      </c>
      <c r="BG42" t="s">
        <v>120</v>
      </c>
      <c r="BH42" s="1">
        <v>9.2123628903017004E-3</v>
      </c>
      <c r="BI42" s="1">
        <v>1.93891091587069E-2</v>
      </c>
      <c r="BJ42" s="1">
        <v>2.9488383809045901E-3</v>
      </c>
      <c r="BK42" s="1">
        <v>0.30343180839873202</v>
      </c>
      <c r="BL42" s="1">
        <v>5.0303872912910497E-6</v>
      </c>
      <c r="BM42" s="1">
        <v>2.2302933622509001E-7</v>
      </c>
      <c r="BN42" s="1">
        <v>1.69535195190329E-9</v>
      </c>
      <c r="BO42" s="1">
        <v>2.0928750039405499E-5</v>
      </c>
      <c r="BP42" s="1">
        <v>3.4423780690707498E-8</v>
      </c>
      <c r="BQ42" s="1">
        <v>1.5151406010100101E-5</v>
      </c>
      <c r="BR42" s="1">
        <v>1.26832929426831E-8</v>
      </c>
      <c r="BS42" s="1">
        <v>1.8987687663330299E-3</v>
      </c>
      <c r="BT42" s="1">
        <v>8.5378582315935605E-5</v>
      </c>
      <c r="BU42" s="1">
        <v>8.6906433042154901E-6</v>
      </c>
      <c r="BV42" s="1">
        <v>7.3680856242777397E-6</v>
      </c>
      <c r="BW42" s="1">
        <v>3.9079739056759803E-9</v>
      </c>
      <c r="BX42" s="1">
        <v>1000000</v>
      </c>
      <c r="BY42" s="1">
        <v>209000</v>
      </c>
      <c r="BZ42" s="1">
        <v>20000</v>
      </c>
      <c r="CA42" s="1">
        <v>0</v>
      </c>
      <c r="CB42" s="1">
        <v>1</v>
      </c>
    </row>
    <row r="43" spans="1:80" x14ac:dyDescent="0.2">
      <c r="A43" s="2">
        <v>190800</v>
      </c>
      <c r="B43" s="1">
        <v>1.4695773155935499E-2</v>
      </c>
      <c r="C43" s="1">
        <v>3.4903721385421901E-3</v>
      </c>
      <c r="D43" s="1">
        <v>2.49586767936016E-2</v>
      </c>
      <c r="E43" s="1">
        <v>1.5836162271517299E-2</v>
      </c>
      <c r="F43" s="1">
        <v>1.1472367161205E-2</v>
      </c>
      <c r="G43" s="1">
        <v>6.8921827235977496E-3</v>
      </c>
      <c r="H43" s="1">
        <v>8.1639511158780494E-3</v>
      </c>
      <c r="I43" s="1">
        <v>0.22847946490892401</v>
      </c>
      <c r="J43" s="1">
        <v>3.5304227589122397E-2</v>
      </c>
      <c r="K43" s="1">
        <v>1.05153880165093E-15</v>
      </c>
      <c r="L43" s="1">
        <v>1.06254072834681E-2</v>
      </c>
      <c r="M43" s="1">
        <v>1.0560243409143E-7</v>
      </c>
      <c r="N43" s="1">
        <v>5.7790335422504696E-3</v>
      </c>
      <c r="O43" s="1">
        <v>6.7818441945250102E-3</v>
      </c>
      <c r="P43" s="1">
        <v>5.0643521367337198E-5</v>
      </c>
      <c r="Q43" s="1">
        <v>1.9180123732283601E-6</v>
      </c>
      <c r="R43" s="1">
        <v>1.26314830862925E-2</v>
      </c>
      <c r="S43" s="1">
        <v>3.2906279857130498E-5</v>
      </c>
      <c r="T43" s="1">
        <v>6.2668017630846701E-7</v>
      </c>
      <c r="U43" s="1">
        <v>1.28627828688983E-2</v>
      </c>
      <c r="V43" s="1">
        <v>1.9780069827668299E-2</v>
      </c>
      <c r="W43" s="1">
        <v>3.3445505631581202E-12</v>
      </c>
      <c r="X43" s="1">
        <v>1.05651055344576E-3</v>
      </c>
      <c r="Y43" s="1">
        <v>6.51560101937278E-7</v>
      </c>
      <c r="Z43" s="1">
        <v>5.76049462795545E-6</v>
      </c>
      <c r="AA43" s="1">
        <v>7.7476961018685198E-3</v>
      </c>
      <c r="AB43" s="1">
        <v>1.49367753284222E-9</v>
      </c>
      <c r="AC43" s="1">
        <v>1.10523943722666E-23</v>
      </c>
      <c r="AD43" s="1">
        <v>5.04181802586493E-3</v>
      </c>
      <c r="AE43" s="1">
        <v>8.5853858024871593E-3</v>
      </c>
      <c r="AF43" s="1">
        <v>1.40569647915545E-3</v>
      </c>
      <c r="AG43" s="1">
        <v>6.8869393716070303E-6</v>
      </c>
      <c r="AH43" s="1">
        <v>2.0348096342076802E-6</v>
      </c>
      <c r="AI43" s="1">
        <v>5.42634122223133E-8</v>
      </c>
      <c r="AJ43" s="1">
        <v>5.1590864078884201E-5</v>
      </c>
      <c r="AK43" s="1">
        <v>2.4661546107750602E-7</v>
      </c>
      <c r="AL43" s="1">
        <v>1.76882415307523E-2</v>
      </c>
      <c r="AM43" s="1">
        <v>2.90681280781073E-5</v>
      </c>
      <c r="AN43" s="1">
        <v>1.2529619403904301E-8</v>
      </c>
      <c r="AO43" s="1">
        <v>0.18477769566522201</v>
      </c>
      <c r="AP43" s="1">
        <v>4.20882486628325E-5</v>
      </c>
      <c r="AQ43" s="1">
        <v>3.0381066925617199E-2</v>
      </c>
      <c r="AR43" s="1">
        <v>0.116956065066481</v>
      </c>
      <c r="AS43" s="1">
        <v>1.91692287666707E-4</v>
      </c>
      <c r="AT43" s="1">
        <v>2.0664185382475599E-4</v>
      </c>
      <c r="AU43" s="1">
        <v>4.8505533213456E-10</v>
      </c>
      <c r="AV43">
        <f>-0.833492010812689-133</f>
        <v>-133.83349201081268</v>
      </c>
      <c r="AW43" s="1">
        <v>4.4235365471833697E-6</v>
      </c>
      <c r="AX43" t="s">
        <v>121</v>
      </c>
      <c r="AY43" s="1">
        <v>6.2556861164129896E-10</v>
      </c>
      <c r="AZ43" s="1">
        <v>8.9816854580288102E-14</v>
      </c>
      <c r="BA43" s="1">
        <v>9.9807693137608502E-30</v>
      </c>
      <c r="BB43">
        <f>-0.223786734764589-156</f>
        <v>-156.22378673476459</v>
      </c>
      <c r="BC43" s="1">
        <v>3.7181074670144502E-9</v>
      </c>
      <c r="BD43" s="1">
        <v>1.7553317040447901E-2</v>
      </c>
      <c r="BE43" s="1">
        <v>1.6921648865464399E-2</v>
      </c>
      <c r="BF43" s="1">
        <v>4.2275336330902004E-3</v>
      </c>
      <c r="BG43" s="1">
        <v>1.3485910806632899E-10</v>
      </c>
      <c r="BH43" s="1">
        <v>9.0247782373217601E-3</v>
      </c>
      <c r="BI43" s="1">
        <v>1.93964747805268E-2</v>
      </c>
      <c r="BJ43" s="1">
        <v>2.94315443584167E-3</v>
      </c>
      <c r="BK43" s="1">
        <v>0.30159281824265999</v>
      </c>
      <c r="BL43" s="1">
        <v>8.1695653586722303E-6</v>
      </c>
      <c r="BM43" s="1">
        <v>8.7234836033790599E-7</v>
      </c>
      <c r="BN43" s="1">
        <v>1.4776921719065099E-9</v>
      </c>
      <c r="BO43" s="1">
        <v>1.9358433811002E-5</v>
      </c>
      <c r="BP43" s="1">
        <v>3.0823351545239403E-8</v>
      </c>
      <c r="BQ43" s="1">
        <v>2.0459693491412101E-5</v>
      </c>
      <c r="BR43" s="1">
        <v>5.3899345873016302E-6</v>
      </c>
      <c r="BS43" s="1">
        <v>2.0425352377047802E-3</v>
      </c>
      <c r="BT43" s="1">
        <v>2.8704168024600101E-5</v>
      </c>
      <c r="BU43" s="1">
        <v>7.7344874566952705E-6</v>
      </c>
      <c r="BV43" s="1">
        <v>6.5431112144846904E-6</v>
      </c>
      <c r="BW43" s="1">
        <v>1.4482212940043299E-8</v>
      </c>
      <c r="BX43" s="1">
        <v>1000000</v>
      </c>
      <c r="BY43" s="1">
        <v>209000</v>
      </c>
      <c r="BZ43" s="1">
        <v>20000</v>
      </c>
      <c r="CA43" s="1">
        <v>0</v>
      </c>
      <c r="CB43" s="1">
        <v>1</v>
      </c>
    </row>
    <row r="44" spans="1:80" x14ac:dyDescent="0.2">
      <c r="A44" s="2">
        <v>194400</v>
      </c>
      <c r="B44" s="1">
        <v>1.4843194079318601E-2</v>
      </c>
      <c r="C44" s="1">
        <v>3.50056736674543E-3</v>
      </c>
      <c r="D44" s="1">
        <v>2.5317655895241001E-2</v>
      </c>
      <c r="E44" s="1">
        <v>1.6126889960272599E-2</v>
      </c>
      <c r="F44" s="1">
        <v>1.16226386831659E-2</v>
      </c>
      <c r="G44" s="1">
        <v>7.0131471353378503E-3</v>
      </c>
      <c r="H44" s="1">
        <v>8.1726631777458304E-3</v>
      </c>
      <c r="I44" s="1">
        <v>0.22851130503311601</v>
      </c>
      <c r="J44" s="1">
        <v>3.5156806665739303E-2</v>
      </c>
      <c r="K44" s="1">
        <v>7.44039820223904E-15</v>
      </c>
      <c r="L44" s="1">
        <v>1.06134339034013E-2</v>
      </c>
      <c r="M44" s="1">
        <v>9.4471772674725807E-8</v>
      </c>
      <c r="N44" s="1">
        <v>6.0474539899405197E-3</v>
      </c>
      <c r="O44" s="1">
        <v>6.6540006267217199E-3</v>
      </c>
      <c r="P44" s="1">
        <v>4.8266397150278201E-5</v>
      </c>
      <c r="Q44" s="1">
        <v>1.7316125411944499E-6</v>
      </c>
      <c r="R44" s="1">
        <v>1.2655972784414601E-2</v>
      </c>
      <c r="S44" s="1">
        <v>5.1045777728344499E-6</v>
      </c>
      <c r="T44" s="1">
        <v>6.4115943109311995E-7</v>
      </c>
      <c r="U44" s="1">
        <v>1.2804221149468E-2</v>
      </c>
      <c r="V44" s="1">
        <v>1.9575804474773601E-2</v>
      </c>
      <c r="W44" s="1">
        <v>2.0913353259755E-11</v>
      </c>
      <c r="X44" s="1">
        <v>1.01460550860882E-3</v>
      </c>
      <c r="Y44" s="1">
        <v>5.8120343495444901E-7</v>
      </c>
      <c r="Z44" s="1">
        <v>2.0934845136887702E-5</v>
      </c>
      <c r="AA44" s="1">
        <v>7.7465559209102296E-3</v>
      </c>
      <c r="AB44" s="1">
        <v>5.66561046674199E-9</v>
      </c>
      <c r="AC44" s="1">
        <v>3.3471349387560803E-23</v>
      </c>
      <c r="AD44" s="1">
        <v>5.0359376845586397E-3</v>
      </c>
      <c r="AE44" s="1">
        <v>8.4237814386099504E-3</v>
      </c>
      <c r="AF44" s="1">
        <v>1.3701933696804701E-3</v>
      </c>
      <c r="AG44" s="1">
        <v>5.3231609858870201E-6</v>
      </c>
      <c r="AH44" s="1">
        <v>8.5969368645012302E-7</v>
      </c>
      <c r="AI44" s="1">
        <v>1.64791282769854E-6</v>
      </c>
      <c r="AJ44" s="1">
        <v>5.4817920103922198E-5</v>
      </c>
      <c r="AK44" s="1">
        <v>4.0241988393009102E-6</v>
      </c>
      <c r="AL44" s="1">
        <v>1.7581319803500702E-2</v>
      </c>
      <c r="AM44" s="1">
        <v>2.86587558197135E-5</v>
      </c>
      <c r="AN44" s="1">
        <v>3.2193933826051098E-7</v>
      </c>
      <c r="AO44" s="1">
        <v>0.18640878604619801</v>
      </c>
      <c r="AP44" s="1">
        <v>4.2662901050038401E-5</v>
      </c>
      <c r="AQ44" s="1">
        <v>3.0498526241304599E-2</v>
      </c>
      <c r="AR44" s="1">
        <v>0.11703809812298099</v>
      </c>
      <c r="AS44" s="1">
        <v>1.76702691961221E-4</v>
      </c>
      <c r="AT44" s="1">
        <v>2.0290228178474501E-4</v>
      </c>
      <c r="AU44" s="1">
        <v>2.19675304068977E-9</v>
      </c>
      <c r="AV44">
        <f>-0.188754338234585-133</f>
        <v>-133.18875433823459</v>
      </c>
      <c r="AW44" s="1">
        <v>1.10440884886313E-5</v>
      </c>
      <c r="AX44" t="s">
        <v>122</v>
      </c>
      <c r="AY44" s="1">
        <v>5.2116414846319196E-10</v>
      </c>
      <c r="AZ44" s="1">
        <v>5.7568311056721695E-14</v>
      </c>
      <c r="BA44" s="1">
        <v>6.1524927247784101E-30</v>
      </c>
      <c r="BB44">
        <f>-0.456844225407206-158</f>
        <v>-158.4568442254072</v>
      </c>
      <c r="BC44" s="1">
        <v>3.0213772315353002E-9</v>
      </c>
      <c r="BD44" s="1">
        <v>1.7268666642186199E-2</v>
      </c>
      <c r="BE44" s="1">
        <v>1.6283300136460298E-2</v>
      </c>
      <c r="BF44" s="1">
        <v>4.1502917178416901E-3</v>
      </c>
      <c r="BG44" s="1">
        <v>9.2294174267689896E-10</v>
      </c>
      <c r="BH44" s="1">
        <v>9.2542061507698194E-3</v>
      </c>
      <c r="BI44" s="1">
        <v>1.9413134423485901E-2</v>
      </c>
      <c r="BJ44" s="1">
        <v>2.8825991465164201E-3</v>
      </c>
      <c r="BK44" s="1">
        <v>0.30051889972531698</v>
      </c>
      <c r="BL44" s="1">
        <v>3.2203331852198102E-5</v>
      </c>
      <c r="BM44" s="1">
        <v>2.1959739601890402E-6</v>
      </c>
      <c r="BN44" s="1">
        <v>1.37523912044166E-9</v>
      </c>
      <c r="BO44" s="1">
        <v>2.7094365152181101E-5</v>
      </c>
      <c r="BP44" s="1">
        <v>3.1446646456241601E-8</v>
      </c>
      <c r="BQ44" s="1">
        <v>3.4212403217095499E-5</v>
      </c>
      <c r="BR44" s="1">
        <v>3.49749271380243E-5</v>
      </c>
      <c r="BS44" s="1">
        <v>1.87208314285475E-3</v>
      </c>
      <c r="BT44" s="1">
        <v>4.8825960788071403E-6</v>
      </c>
      <c r="BU44" s="1">
        <v>9.34580670444073E-6</v>
      </c>
      <c r="BV44" s="1">
        <v>7.15680763743371E-6</v>
      </c>
      <c r="BW44" s="1">
        <v>9.1493904665900902E-8</v>
      </c>
      <c r="BX44" s="1">
        <v>1000000</v>
      </c>
      <c r="BY44" s="1">
        <v>209000</v>
      </c>
      <c r="BZ44" s="1">
        <v>20000</v>
      </c>
      <c r="CA44" s="1">
        <v>0</v>
      </c>
      <c r="CB44" s="1">
        <v>1</v>
      </c>
    </row>
    <row r="45" spans="1:80" x14ac:dyDescent="0.2">
      <c r="A45" s="2">
        <v>198000</v>
      </c>
      <c r="B45" s="1">
        <v>1.5249534711067299E-2</v>
      </c>
      <c r="C45" s="1">
        <v>3.5229861129435899E-3</v>
      </c>
      <c r="D45" s="1">
        <v>2.61820632200442E-2</v>
      </c>
      <c r="E45" s="1">
        <v>1.6753863234606099E-2</v>
      </c>
      <c r="F45" s="1">
        <v>1.20751562617777E-2</v>
      </c>
      <c r="G45" s="1">
        <v>7.34142705405835E-3</v>
      </c>
      <c r="H45" s="1">
        <v>8.1890857554534902E-3</v>
      </c>
      <c r="I45" s="1">
        <v>0.22857670620557899</v>
      </c>
      <c r="J45" s="1">
        <v>3.4750466033990603E-2</v>
      </c>
      <c r="K45" s="1">
        <v>1.5172167482453298E-14</v>
      </c>
      <c r="L45" s="1">
        <v>1.0580240337119001E-2</v>
      </c>
      <c r="M45" s="1">
        <v>6.7900053024660001E-8</v>
      </c>
      <c r="N45" s="1">
        <v>6.76949801495397E-3</v>
      </c>
      <c r="O45" s="1">
        <v>6.7093600451467597E-3</v>
      </c>
      <c r="P45" s="1">
        <v>4.39781068440358E-5</v>
      </c>
      <c r="Q45" s="1">
        <v>1.3856962792930199E-6</v>
      </c>
      <c r="R45" s="1">
        <v>1.28572411185511E-2</v>
      </c>
      <c r="S45" s="1">
        <v>1.4619133794603199E-6</v>
      </c>
      <c r="T45" s="1">
        <v>9.9636035607712201E-7</v>
      </c>
      <c r="U45" s="1">
        <v>1.2642921050804799E-2</v>
      </c>
      <c r="V45" s="1">
        <v>1.9019319480420498E-2</v>
      </c>
      <c r="W45" s="1">
        <v>3.98342986085638E-11</v>
      </c>
      <c r="X45" s="1">
        <v>9.0670493211352898E-4</v>
      </c>
      <c r="Y45" s="1">
        <v>4.2311312422103498E-7</v>
      </c>
      <c r="Z45" s="1">
        <v>2.0814421705580501E-5</v>
      </c>
      <c r="AA45" s="1">
        <v>7.7855958654512204E-3</v>
      </c>
      <c r="AB45" s="1">
        <v>7.3184793157475704E-9</v>
      </c>
      <c r="AC45" s="1">
        <v>7.2797506158259804E-23</v>
      </c>
      <c r="AD45" s="1">
        <v>5.0136366657646302E-3</v>
      </c>
      <c r="AE45" s="1">
        <v>7.9906009150044303E-3</v>
      </c>
      <c r="AF45" s="1">
        <v>1.2761948885468501E-3</v>
      </c>
      <c r="AG45" s="1">
        <v>3.9679582114052003E-6</v>
      </c>
      <c r="AH45" s="1">
        <v>6.6400941227459099E-7</v>
      </c>
      <c r="AI45" s="1">
        <v>6.2555888457870503E-6</v>
      </c>
      <c r="AJ45" s="1">
        <v>6.2401462847223806E-5</v>
      </c>
      <c r="AK45" s="1">
        <v>1.44536565646148E-5</v>
      </c>
      <c r="AL45" s="1">
        <v>1.7361401685330399E-2</v>
      </c>
      <c r="AM45" s="1">
        <v>2.7526517512267201E-5</v>
      </c>
      <c r="AN45" s="1">
        <v>1.2034417593396801E-6</v>
      </c>
      <c r="AO45" s="1">
        <v>0.19071012687531799</v>
      </c>
      <c r="AP45" s="1">
        <v>4.1246232939390702E-5</v>
      </c>
      <c r="AQ45" s="1">
        <v>3.0811441782743799E-2</v>
      </c>
      <c r="AR45" s="1">
        <v>0.116888007613693</v>
      </c>
      <c r="AS45" s="1">
        <v>1.52677333412063E-4</v>
      </c>
      <c r="AT45" s="1">
        <v>1.8664029317026399E-4</v>
      </c>
      <c r="AU45" s="1">
        <v>5.3127815131438197E-9</v>
      </c>
      <c r="AV45">
        <f>-0.339455157996691-134</f>
        <v>-134.3394551579967</v>
      </c>
      <c r="AW45" s="1">
        <v>1.4855869706943599E-5</v>
      </c>
      <c r="AX45" t="s">
        <v>123</v>
      </c>
      <c r="AY45" s="1">
        <v>3.3594777110212501E-10</v>
      </c>
      <c r="AZ45" s="1">
        <v>2.9160516882057602E-14</v>
      </c>
      <c r="BA45" s="1">
        <v>2.5374208325630301E-30</v>
      </c>
      <c r="BB45">
        <f>-0.100936815096526-159</f>
        <v>-159.10093681509653</v>
      </c>
      <c r="BC45" s="1">
        <v>2.1229145795831099E-9</v>
      </c>
      <c r="BD45" s="1">
        <v>1.65067100245865E-2</v>
      </c>
      <c r="BE45" s="1">
        <v>1.4582763071218601E-2</v>
      </c>
      <c r="BF45" s="1">
        <v>3.9488716590988099E-3</v>
      </c>
      <c r="BG45" s="1">
        <v>1.82296573115473E-9</v>
      </c>
      <c r="BH45" s="1">
        <v>9.8155915543905806E-3</v>
      </c>
      <c r="BI45" s="1">
        <v>1.94367133817538E-2</v>
      </c>
      <c r="BJ45" s="1">
        <v>2.71346802863699E-3</v>
      </c>
      <c r="BK45" s="1">
        <v>0.29982245840112498</v>
      </c>
      <c r="BL45" s="1">
        <v>4.6449602930940501E-5</v>
      </c>
      <c r="BM45" s="1">
        <v>2.9238965521176599E-6</v>
      </c>
      <c r="BN45" s="1">
        <v>1.4638235445809801E-9</v>
      </c>
      <c r="BO45" s="1">
        <v>4.1286763218986102E-5</v>
      </c>
      <c r="BP45" s="1">
        <v>4.00508638345611E-8</v>
      </c>
      <c r="BQ45" s="1">
        <v>4.7887752115089702E-5</v>
      </c>
      <c r="BR45" s="1">
        <v>4.5815996266261201E-5</v>
      </c>
      <c r="BS45" s="1">
        <v>1.2893232988577801E-3</v>
      </c>
      <c r="BT45" s="1">
        <v>2.0362976870170602E-6</v>
      </c>
      <c r="BU45" s="1">
        <v>1.5033193463808301E-5</v>
      </c>
      <c r="BV45" s="1">
        <v>1.0508420435505001E-5</v>
      </c>
      <c r="BW45" s="1">
        <v>1.79318427777828E-7</v>
      </c>
      <c r="BX45" s="1">
        <v>1000000</v>
      </c>
      <c r="BY45" s="1">
        <v>209000</v>
      </c>
      <c r="BZ45" s="1">
        <v>20000</v>
      </c>
      <c r="CA45" s="1">
        <v>0</v>
      </c>
      <c r="CB45" s="1">
        <v>1</v>
      </c>
    </row>
    <row r="46" spans="1:80" x14ac:dyDescent="0.2">
      <c r="A46" s="2">
        <v>201600</v>
      </c>
      <c r="B46" s="1">
        <v>1.5883376291424799E-2</v>
      </c>
      <c r="C46" s="1">
        <v>3.5558988384561002E-3</v>
      </c>
      <c r="D46" s="1">
        <v>2.77273917371938E-2</v>
      </c>
      <c r="E46" s="1">
        <v>1.7824676803773701E-2</v>
      </c>
      <c r="F46" s="1">
        <v>1.28523421343804E-2</v>
      </c>
      <c r="G46" s="1">
        <v>7.8799855440656007E-3</v>
      </c>
      <c r="H46" s="1">
        <v>8.2124706077101994E-3</v>
      </c>
      <c r="I46" s="1">
        <v>0.22867141661232901</v>
      </c>
      <c r="J46" s="1">
        <v>3.4116624453633101E-2</v>
      </c>
      <c r="K46" s="1">
        <v>2.0988662911491099E-14</v>
      </c>
      <c r="L46" s="1">
        <v>1.05278917119266E-2</v>
      </c>
      <c r="M46" s="1">
        <v>3.9921604763973503E-8</v>
      </c>
      <c r="N46" s="1">
        <v>7.2163433157265604E-3</v>
      </c>
      <c r="O46" s="1">
        <v>6.8593114795955697E-3</v>
      </c>
      <c r="P46" s="1">
        <v>3.84379174812676E-5</v>
      </c>
      <c r="Q46" s="1">
        <v>9.93601418848814E-7</v>
      </c>
      <c r="R46" s="1">
        <v>1.3132316087992301E-2</v>
      </c>
      <c r="S46" s="1">
        <v>8.8182456024049204E-7</v>
      </c>
      <c r="T46" s="1">
        <v>1.1534233501560599E-6</v>
      </c>
      <c r="U46" s="1">
        <v>1.2391653990789399E-2</v>
      </c>
      <c r="V46" s="1">
        <v>1.81703220763508E-2</v>
      </c>
      <c r="W46" s="1">
        <v>5.2843044319375599E-11</v>
      </c>
      <c r="X46" s="1">
        <v>7.5882763055765601E-4</v>
      </c>
      <c r="Y46" s="1">
        <v>2.55939835283671E-7</v>
      </c>
      <c r="Z46" s="1">
        <v>2.04343126268702E-5</v>
      </c>
      <c r="AA46" s="1">
        <v>7.8884656780452093E-3</v>
      </c>
      <c r="AB46" s="1">
        <v>7.2980571248628897E-9</v>
      </c>
      <c r="AC46" s="1">
        <v>1.1866006807709899E-22</v>
      </c>
      <c r="AD46" s="1">
        <v>4.9854343638834802E-3</v>
      </c>
      <c r="AE46" s="1">
        <v>7.3497786455976304E-3</v>
      </c>
      <c r="AF46" s="1">
        <v>1.14036393421062E-3</v>
      </c>
      <c r="AG46" s="1">
        <v>3.4427092934450801E-6</v>
      </c>
      <c r="AH46" s="1">
        <v>5.9134838534144505E-7</v>
      </c>
      <c r="AI46" s="1">
        <v>1.0461768044944699E-5</v>
      </c>
      <c r="AJ46" s="1">
        <v>6.4643686028507505E-5</v>
      </c>
      <c r="AK46" s="1">
        <v>2.86251220315673E-5</v>
      </c>
      <c r="AL46" s="1">
        <v>1.7055048134853999E-2</v>
      </c>
      <c r="AM46" s="1">
        <v>2.55134925820426E-5</v>
      </c>
      <c r="AN46" s="1">
        <v>2.1613575776811402E-6</v>
      </c>
      <c r="AO46" s="1">
        <v>0.19683771727993399</v>
      </c>
      <c r="AP46" s="1">
        <v>3.8194715903789301E-5</v>
      </c>
      <c r="AQ46" s="1">
        <v>3.1271479704336601E-2</v>
      </c>
      <c r="AR46" s="1">
        <v>0.11654689702658</v>
      </c>
      <c r="AS46" s="1">
        <v>1.2434228209167901E-4</v>
      </c>
      <c r="AT46" s="1">
        <v>1.66035825647058E-4</v>
      </c>
      <c r="AU46" s="1">
        <v>7.6087350130999092E-9</v>
      </c>
      <c r="AV46">
        <f>-0.334620143619736-135</f>
        <v>-135.33462014361973</v>
      </c>
      <c r="AW46" s="1">
        <v>1.6799394416693099E-5</v>
      </c>
      <c r="AX46" t="s">
        <v>124</v>
      </c>
      <c r="AY46" s="1">
        <v>1.7092122892415601E-10</v>
      </c>
      <c r="AZ46" s="1">
        <v>1.18299473003976E-14</v>
      </c>
      <c r="BA46" s="1">
        <v>6.8489764472415704E-31</v>
      </c>
      <c r="BB46">
        <f>-0.156859797446869-161</f>
        <v>-161.15685979744686</v>
      </c>
      <c r="BC46" s="1">
        <v>1.3063082160264999E-9</v>
      </c>
      <c r="BD46" s="1">
        <v>1.5602254072780901E-2</v>
      </c>
      <c r="BE46" s="1">
        <v>1.2691731528799001E-2</v>
      </c>
      <c r="BF46" s="1">
        <v>3.6431783086964199E-3</v>
      </c>
      <c r="BG46" s="1">
        <v>2.4969290329164701E-9</v>
      </c>
      <c r="BH46" s="1">
        <v>1.03479764951595E-2</v>
      </c>
      <c r="BI46" s="1">
        <v>1.9438424520036801E-2</v>
      </c>
      <c r="BJ46" s="1">
        <v>2.4686423651368301E-3</v>
      </c>
      <c r="BK46" s="1">
        <v>0.29926604810527702</v>
      </c>
      <c r="BL46" s="1">
        <v>5.3221854047353797E-5</v>
      </c>
      <c r="BM46" s="1">
        <v>3.2392100424018799E-6</v>
      </c>
      <c r="BN46" s="1">
        <v>1.1561601947470399E-9</v>
      </c>
      <c r="BO46" s="1">
        <v>5.0088861463040699E-5</v>
      </c>
      <c r="BP46" s="1">
        <v>4.0187740963321199E-8</v>
      </c>
      <c r="BQ46" s="1">
        <v>5.6648236004048698E-5</v>
      </c>
      <c r="BR46" s="1">
        <v>5.2141622846670399E-5</v>
      </c>
      <c r="BS46" s="1">
        <v>1.10500560380832E-3</v>
      </c>
      <c r="BT46" s="1">
        <v>1.4363566820504699E-6</v>
      </c>
      <c r="BU46" s="1">
        <v>1.8398955148844399E-5</v>
      </c>
      <c r="BV46" s="1">
        <v>1.26928539977581E-5</v>
      </c>
      <c r="BW46" s="1">
        <v>2.4897070750697702E-7</v>
      </c>
      <c r="BX46" s="1">
        <v>1000000</v>
      </c>
      <c r="BY46" s="1">
        <v>209000</v>
      </c>
      <c r="BZ46" s="1">
        <v>20000</v>
      </c>
      <c r="CA46" s="1">
        <v>0</v>
      </c>
      <c r="CB46" s="1">
        <v>1</v>
      </c>
    </row>
    <row r="47" spans="1:80" x14ac:dyDescent="0.2">
      <c r="A47" s="2">
        <v>205200</v>
      </c>
      <c r="B47" s="1">
        <v>1.6669424970633701E-2</v>
      </c>
      <c r="C47" s="1">
        <v>3.59558850351293E-3</v>
      </c>
      <c r="D47" s="1">
        <v>2.96844818591111E-2</v>
      </c>
      <c r="E47" s="1">
        <v>1.91962550119281E-2</v>
      </c>
      <c r="F47" s="1">
        <v>1.38099841121782E-2</v>
      </c>
      <c r="G47" s="1">
        <v>8.5510895992608506E-3</v>
      </c>
      <c r="H47" s="1">
        <v>8.2439291052214606E-3</v>
      </c>
      <c r="I47" s="1">
        <v>0.22879374287635201</v>
      </c>
      <c r="J47" s="1">
        <v>3.33305757744242E-2</v>
      </c>
      <c r="K47" s="1">
        <v>2.4188767126971599E-14</v>
      </c>
      <c r="L47" s="1">
        <v>1.04619760928605E-2</v>
      </c>
      <c r="M47" s="1">
        <v>2.08595113152193E-8</v>
      </c>
      <c r="N47" s="1">
        <v>7.4699282427655497E-3</v>
      </c>
      <c r="O47" s="1">
        <v>7.1911031289923696E-3</v>
      </c>
      <c r="P47" s="1">
        <v>3.3299215763145903E-5</v>
      </c>
      <c r="Q47" s="1">
        <v>6.7383239055257198E-7</v>
      </c>
      <c r="R47" s="1">
        <v>1.33861881202665E-2</v>
      </c>
      <c r="S47" s="1">
        <v>7.4622353362771798E-7</v>
      </c>
      <c r="T47" s="1">
        <v>1.2873398703894401E-6</v>
      </c>
      <c r="U47" s="1">
        <v>1.2080636291508099E-2</v>
      </c>
      <c r="V47" s="1">
        <v>1.71494275606409E-2</v>
      </c>
      <c r="W47" s="1">
        <v>5.8996418496909098E-11</v>
      </c>
      <c r="X47" s="1">
        <v>6.0566339293135596E-4</v>
      </c>
      <c r="Y47" s="1">
        <v>1.35418206088406E-7</v>
      </c>
      <c r="Z47" s="1">
        <v>2.05001007774386E-5</v>
      </c>
      <c r="AA47" s="1">
        <v>7.9721159327276105E-3</v>
      </c>
      <c r="AB47" s="1">
        <v>6.7566573675132297E-9</v>
      </c>
      <c r="AC47" s="1">
        <v>1.6044899260602E-22</v>
      </c>
      <c r="AD47" s="1">
        <v>4.9512651175898101E-3</v>
      </c>
      <c r="AE47" s="1">
        <v>6.61153381696198E-3</v>
      </c>
      <c r="AF47" s="1">
        <v>9.8890933585912507E-4</v>
      </c>
      <c r="AG47" s="1">
        <v>3.0350109557941101E-6</v>
      </c>
      <c r="AH47" s="1">
        <v>5.2401110423444699E-7</v>
      </c>
      <c r="AI47" s="1">
        <v>1.1893113327016001E-5</v>
      </c>
      <c r="AJ47" s="1">
        <v>6.0127231859830999E-5</v>
      </c>
      <c r="AK47" s="1">
        <v>4.1773348754537098E-5</v>
      </c>
      <c r="AL47" s="1">
        <v>1.6600885949241102E-2</v>
      </c>
      <c r="AM47" s="1">
        <v>2.2923368853678701E-5</v>
      </c>
      <c r="AN47" s="1">
        <v>2.66934945710332E-6</v>
      </c>
      <c r="AO47" s="1">
        <v>0.203598007679233</v>
      </c>
      <c r="AP47" s="1">
        <v>3.4554365963468502E-5</v>
      </c>
      <c r="AQ47" s="1">
        <v>3.1798604111060398E-2</v>
      </c>
      <c r="AR47" s="1">
        <v>0.116089940645828</v>
      </c>
      <c r="AS47" s="1">
        <v>9.7027401832968394E-5</v>
      </c>
      <c r="AT47" s="1">
        <v>1.49595856610918E-4</v>
      </c>
      <c r="AU47" s="1">
        <v>8.2317828949575707E-9</v>
      </c>
      <c r="AV47">
        <f>-0.204170978482348-136</f>
        <v>-136.20417097848235</v>
      </c>
      <c r="AW47" s="1">
        <v>1.7254061912244701E-5</v>
      </c>
      <c r="AX47" t="s">
        <v>125</v>
      </c>
      <c r="AY47" s="1">
        <v>7.3280100323162906E-11</v>
      </c>
      <c r="AZ47" s="1">
        <v>4.0842064491280997E-15</v>
      </c>
      <c r="BA47" s="1">
        <v>1.3520701627569199E-31</v>
      </c>
      <c r="BB47">
        <f>-0.177774794677736-163</f>
        <v>-163.17777479467773</v>
      </c>
      <c r="BC47" s="1">
        <v>7.3039626969165996E-10</v>
      </c>
      <c r="BD47" s="1">
        <v>1.4764478899321001E-2</v>
      </c>
      <c r="BE47" s="1">
        <v>1.1197056362081299E-2</v>
      </c>
      <c r="BF47" s="1">
        <v>3.2908072646748699E-3</v>
      </c>
      <c r="BG47" s="1">
        <v>2.8701042791004298E-9</v>
      </c>
      <c r="BH47" s="1">
        <v>1.06016951870992E-2</v>
      </c>
      <c r="BI47" s="1">
        <v>1.9390897593057298E-2</v>
      </c>
      <c r="BJ47" s="1">
        <v>2.18851927632847E-3</v>
      </c>
      <c r="BK47" s="1">
        <v>0.29899530660094897</v>
      </c>
      <c r="BL47" s="1">
        <v>5.5851326165316602E-5</v>
      </c>
      <c r="BM47" s="1">
        <v>3.2381842833227302E-6</v>
      </c>
      <c r="BN47" s="1">
        <v>7.9904578911706504E-10</v>
      </c>
      <c r="BO47" s="1">
        <v>5.4152953868416097E-5</v>
      </c>
      <c r="BP47" s="1">
        <v>3.6448930835288401E-8</v>
      </c>
      <c r="BQ47" s="1">
        <v>6.1034712536448103E-5</v>
      </c>
      <c r="BR47" s="1">
        <v>5.6408171321000198E-5</v>
      </c>
      <c r="BS47" s="1">
        <v>1.05647276149747E-3</v>
      </c>
      <c r="BT47" s="1">
        <v>1.27243708487191E-6</v>
      </c>
      <c r="BU47" s="1">
        <v>1.9773638267173701E-5</v>
      </c>
      <c r="BV47" s="1">
        <v>1.40304611381099E-5</v>
      </c>
      <c r="BW47" s="1">
        <v>2.9450226589554899E-7</v>
      </c>
      <c r="BX47" s="1">
        <v>1000000</v>
      </c>
      <c r="BY47" s="1">
        <v>209000</v>
      </c>
      <c r="BZ47" s="1">
        <v>20000</v>
      </c>
      <c r="CA47" s="1">
        <v>0</v>
      </c>
      <c r="CB47" s="1">
        <v>1</v>
      </c>
    </row>
    <row r="48" spans="1:80" x14ac:dyDescent="0.2">
      <c r="A48" s="2">
        <v>208800</v>
      </c>
      <c r="B48" s="1">
        <v>1.7535815271512201E-2</v>
      </c>
      <c r="C48" s="1">
        <v>3.6386087355792201E-3</v>
      </c>
      <c r="D48" s="1">
        <v>3.1810972708537701E-2</v>
      </c>
      <c r="E48" s="1">
        <v>2.0734958897232699E-2</v>
      </c>
      <c r="F48" s="1">
        <v>1.48357130372205E-2</v>
      </c>
      <c r="G48" s="1">
        <v>9.2932806841679698E-3</v>
      </c>
      <c r="H48" s="1">
        <v>8.2828165031719504E-3</v>
      </c>
      <c r="I48" s="1">
        <v>0.22893760943107</v>
      </c>
      <c r="J48" s="1">
        <v>3.2464185473545702E-2</v>
      </c>
      <c r="K48" s="1">
        <v>2.54679235954036E-14</v>
      </c>
      <c r="L48" s="1">
        <v>1.03879941304666E-2</v>
      </c>
      <c r="M48" s="1">
        <v>1.0361938024838199E-8</v>
      </c>
      <c r="N48" s="1">
        <v>7.6465183630331796E-3</v>
      </c>
      <c r="O48" s="1">
        <v>7.5967614411820402E-3</v>
      </c>
      <c r="P48" s="1">
        <v>2.9031603183671901E-5</v>
      </c>
      <c r="Q48" s="1">
        <v>4.47657888791532E-7</v>
      </c>
      <c r="R48" s="1">
        <v>1.35816289566361E-2</v>
      </c>
      <c r="S48" s="1">
        <v>7.3201918488088998E-7</v>
      </c>
      <c r="T48" s="1">
        <v>1.4029523436555399E-6</v>
      </c>
      <c r="U48" s="1">
        <v>1.17385985583744E-2</v>
      </c>
      <c r="V48" s="1">
        <v>1.6064762393947898E-2</v>
      </c>
      <c r="W48" s="1">
        <v>6.0347465049404403E-11</v>
      </c>
      <c r="X48" s="1">
        <v>4.6946149864394499E-4</v>
      </c>
      <c r="Y48" s="1">
        <v>6.5961630566704905E-8</v>
      </c>
      <c r="Z48" s="1">
        <v>2.0836358164389699E-5</v>
      </c>
      <c r="AA48" s="1">
        <v>7.9968403258360195E-3</v>
      </c>
      <c r="AB48" s="1">
        <v>6.2459107171415197E-9</v>
      </c>
      <c r="AC48" s="1">
        <v>1.89859582896619E-22</v>
      </c>
      <c r="AD48" s="1">
        <v>4.9112565508371E-3</v>
      </c>
      <c r="AE48" s="1">
        <v>5.8662172050600904E-3</v>
      </c>
      <c r="AF48" s="1">
        <v>8.4184077619155499E-4</v>
      </c>
      <c r="AG48" s="1">
        <v>2.65561684725521E-6</v>
      </c>
      <c r="AH48" s="1">
        <v>4.6097934093770103E-7</v>
      </c>
      <c r="AI48" s="1">
        <v>1.12821667558271E-5</v>
      </c>
      <c r="AJ48" s="1">
        <v>5.2571775555929199E-5</v>
      </c>
      <c r="AK48" s="1">
        <v>5.0677115677842701E-5</v>
      </c>
      <c r="AL48" s="1">
        <v>1.6010478619662101E-2</v>
      </c>
      <c r="AM48" s="1">
        <v>2.0148885390201199E-5</v>
      </c>
      <c r="AN48" s="1">
        <v>2.69759312937537E-6</v>
      </c>
      <c r="AO48" s="1">
        <v>0.21029101637160499</v>
      </c>
      <c r="AP48" s="1">
        <v>3.06602341563868E-5</v>
      </c>
      <c r="AQ48" s="1">
        <v>3.23273701952927E-2</v>
      </c>
      <c r="AR48" s="1">
        <v>0.11557927897913101</v>
      </c>
      <c r="AS48" s="1">
        <v>7.3737694261124504E-5</v>
      </c>
      <c r="AT48" s="1">
        <v>1.3835539898501999E-4</v>
      </c>
      <c r="AU48" s="1">
        <v>7.7229788763933694E-9</v>
      </c>
      <c r="AV48">
        <f>-0.915621458888522-138</f>
        <v>-138.91562145888852</v>
      </c>
      <c r="AW48" s="1">
        <v>1.68369196159655E-5</v>
      </c>
      <c r="AX48" t="s">
        <v>126</v>
      </c>
      <c r="AY48" s="1">
        <v>2.82688808100237E-11</v>
      </c>
      <c r="AZ48" s="1">
        <v>1.2758551116705101E-15</v>
      </c>
      <c r="BA48" s="1">
        <v>2.19679960878431E-32</v>
      </c>
      <c r="BB48">
        <f>-0.161997131824793-165</f>
        <v>-165.16199713182479</v>
      </c>
      <c r="BC48" s="1">
        <v>3.8494257717552902E-10</v>
      </c>
      <c r="BD48" s="1">
        <v>1.40644986990565E-2</v>
      </c>
      <c r="BE48" s="1">
        <v>1.02138007272771E-2</v>
      </c>
      <c r="BF48" s="1">
        <v>2.93689718640374E-3</v>
      </c>
      <c r="BG48" s="1">
        <v>3.02225187434019E-9</v>
      </c>
      <c r="BH48" s="1">
        <v>1.0547696021114E-2</v>
      </c>
      <c r="BI48" s="1">
        <v>1.9281150297779201E-2</v>
      </c>
      <c r="BJ48" s="1">
        <v>1.9076102388354899E-3</v>
      </c>
      <c r="BK48" s="1">
        <v>0.29905292798421101</v>
      </c>
      <c r="BL48" s="1">
        <v>5.6599828271580802E-5</v>
      </c>
      <c r="BM48" s="1">
        <v>3.06319578601464E-6</v>
      </c>
      <c r="BN48" s="1">
        <v>5.2561750783300803E-10</v>
      </c>
      <c r="BO48" s="1">
        <v>5.5582019566484003E-5</v>
      </c>
      <c r="BP48" s="1">
        <v>3.1900204304880099E-8</v>
      </c>
      <c r="BQ48" s="1">
        <v>6.2268382920399295E-5</v>
      </c>
      <c r="BR48" s="1">
        <v>5.9181095080252002E-5</v>
      </c>
      <c r="BS48" s="1">
        <v>1.0596896425845699E-3</v>
      </c>
      <c r="BT48" s="1">
        <v>1.2449158899350499E-6</v>
      </c>
      <c r="BU48" s="1">
        <v>2.0143275789367899E-5</v>
      </c>
      <c r="BV48" s="1">
        <v>1.47724937993707E-5</v>
      </c>
      <c r="BW48" s="1">
        <v>3.2158666330018602E-7</v>
      </c>
      <c r="BX48" s="1">
        <v>1000000</v>
      </c>
      <c r="BY48" s="1">
        <v>209000</v>
      </c>
      <c r="BZ48" s="1">
        <v>20000</v>
      </c>
      <c r="CA48" s="1">
        <v>0</v>
      </c>
      <c r="CB48" s="1">
        <v>1</v>
      </c>
    </row>
    <row r="49" spans="1:80" x14ac:dyDescent="0.2">
      <c r="A49" s="2">
        <v>212400</v>
      </c>
      <c r="B49" s="1">
        <v>1.84385566896553E-2</v>
      </c>
      <c r="C49" s="1">
        <v>3.6829101027280502E-3</v>
      </c>
      <c r="D49" s="1">
        <v>3.3965454496374503E-2</v>
      </c>
      <c r="E49" s="1">
        <v>2.2338020221520798E-2</v>
      </c>
      <c r="F49" s="1">
        <v>1.58756179255682E-2</v>
      </c>
      <c r="G49" s="1">
        <v>1.006704155134E-2</v>
      </c>
      <c r="H49" s="1">
        <v>8.3271505974881199E-3</v>
      </c>
      <c r="I49" s="1">
        <v>0.229095032333759</v>
      </c>
      <c r="J49" s="1">
        <v>3.15614440554026E-2</v>
      </c>
      <c r="K49" s="1">
        <v>2.5800331352612499E-14</v>
      </c>
      <c r="L49" s="1">
        <v>1.0309357293883799E-2</v>
      </c>
      <c r="M49" s="1">
        <v>5.0536630936715202E-9</v>
      </c>
      <c r="N49" s="1">
        <v>7.8212515099291904E-3</v>
      </c>
      <c r="O49" s="1">
        <v>7.9844298483048408E-3</v>
      </c>
      <c r="P49" s="1">
        <v>2.55787073241652E-5</v>
      </c>
      <c r="Q49" s="1">
        <v>2.9676908272624402E-7</v>
      </c>
      <c r="R49" s="1">
        <v>1.37252488608294E-2</v>
      </c>
      <c r="S49" s="1">
        <v>7.6704440765845003E-7</v>
      </c>
      <c r="T49" s="1">
        <v>1.5189145536538799E-6</v>
      </c>
      <c r="U49" s="1">
        <v>1.13830882065988E-2</v>
      </c>
      <c r="V49" s="1">
        <v>1.49792910552834E-2</v>
      </c>
      <c r="W49" s="1">
        <v>5.94572732320918E-11</v>
      </c>
      <c r="X49" s="1">
        <v>3.5738895558935497E-4</v>
      </c>
      <c r="Y49" s="1">
        <v>3.0534817715180397E-8</v>
      </c>
      <c r="Z49" s="1">
        <v>2.1471325282427799E-5</v>
      </c>
      <c r="AA49" s="1">
        <v>7.9626078009147599E-3</v>
      </c>
      <c r="AB49" s="1">
        <v>5.9053582964754999E-9</v>
      </c>
      <c r="AC49" s="1">
        <v>2.03344924716977E-22</v>
      </c>
      <c r="AD49" s="1">
        <v>4.8656197912949097E-3</v>
      </c>
      <c r="AE49" s="1">
        <v>5.16105824037976E-3</v>
      </c>
      <c r="AF49" s="1">
        <v>7.0852610016003902E-4</v>
      </c>
      <c r="AG49" s="1">
        <v>2.3100100758742699E-6</v>
      </c>
      <c r="AH49" s="1">
        <v>4.0351518246324401E-7</v>
      </c>
      <c r="AI49" s="1">
        <v>9.8520656300099392E-6</v>
      </c>
      <c r="AJ49" s="1">
        <v>4.4669075205113E-5</v>
      </c>
      <c r="AK49" s="1">
        <v>5.45057504336346E-5</v>
      </c>
      <c r="AL49" s="1">
        <v>1.53177780185411E-2</v>
      </c>
      <c r="AM49" s="1">
        <v>1.74560824761491E-5</v>
      </c>
      <c r="AN49" s="1">
        <v>2.4491081780996901E-6</v>
      </c>
      <c r="AO49" s="1">
        <v>0.21668508418582</v>
      </c>
      <c r="AP49" s="1">
        <v>2.67828486880419E-5</v>
      </c>
      <c r="AQ49" s="1">
        <v>3.2823405702344301E-2</v>
      </c>
      <c r="AR49" s="1">
        <v>0.115053033486651</v>
      </c>
      <c r="AS49" s="1">
        <v>5.5131903313741899E-5</v>
      </c>
      <c r="AT49" s="1">
        <v>1.30584186407894E-4</v>
      </c>
      <c r="AU49" s="1">
        <v>6.7634900635140796E-9</v>
      </c>
      <c r="AV49">
        <f>-0.337382210405272-139</f>
        <v>-139.33738221040528</v>
      </c>
      <c r="AW49" s="1">
        <v>1.6052206414154501E-5</v>
      </c>
      <c r="AX49" t="s">
        <v>127</v>
      </c>
      <c r="AY49" s="1">
        <v>1.0220487952692699E-11</v>
      </c>
      <c r="AZ49" s="1">
        <v>3.7463558421253199E-16</v>
      </c>
      <c r="BA49" s="1">
        <v>3.1634704417903101E-33</v>
      </c>
      <c r="BB49">
        <f>-0.126993565137784-167</f>
        <v>-167.12699356513778</v>
      </c>
      <c r="BC49" s="1">
        <v>1.9562991668760999E-10</v>
      </c>
      <c r="BD49" s="1">
        <v>1.34548060919529E-2</v>
      </c>
      <c r="BE49" s="1">
        <v>9.6132897517787301E-3</v>
      </c>
      <c r="BF49" s="1">
        <v>2.60408971888351E-3</v>
      </c>
      <c r="BG49" s="1">
        <v>3.0658771636363E-9</v>
      </c>
      <c r="BH49" s="1">
        <v>1.02677680306087E-2</v>
      </c>
      <c r="BI49" s="1">
        <v>1.9108597465138401E-2</v>
      </c>
      <c r="BJ49" s="1">
        <v>1.64448848896523E-3</v>
      </c>
      <c r="BK49" s="1">
        <v>0.29942528060519302</v>
      </c>
      <c r="BL49" s="1">
        <v>5.6856734849956899E-5</v>
      </c>
      <c r="BM49" s="1">
        <v>2.8239086417397601E-6</v>
      </c>
      <c r="BN49" s="1">
        <v>3.4041836070419202E-10</v>
      </c>
      <c r="BO49" s="1">
        <v>5.5820519778252297E-5</v>
      </c>
      <c r="BP49" s="1">
        <v>2.7604294940594798E-8</v>
      </c>
      <c r="BQ49" s="1">
        <v>6.1607774558479904E-5</v>
      </c>
      <c r="BR49" s="1">
        <v>6.1398397486334697E-5</v>
      </c>
      <c r="BS49" s="1">
        <v>1.0871182820027601E-3</v>
      </c>
      <c r="BT49" s="1">
        <v>1.2717698887388199E-6</v>
      </c>
      <c r="BU49" s="1">
        <v>2.00989145929837E-5</v>
      </c>
      <c r="BV49" s="1">
        <v>1.50800698180994E-5</v>
      </c>
      <c r="BW49" s="1">
        <v>3.3980746194151399E-7</v>
      </c>
      <c r="BX49" s="1">
        <v>1000000</v>
      </c>
      <c r="BY49" s="1">
        <v>209000</v>
      </c>
      <c r="BZ49" s="1">
        <v>20000</v>
      </c>
      <c r="CA49" s="1">
        <v>0</v>
      </c>
      <c r="CB49" s="1">
        <v>1</v>
      </c>
    </row>
    <row r="50" spans="1:80" x14ac:dyDescent="0.2">
      <c r="A50" s="2">
        <v>216000</v>
      </c>
      <c r="B50" s="1">
        <v>1.9360993663415399E-2</v>
      </c>
      <c r="C50" s="1">
        <v>3.7277644606317998E-3</v>
      </c>
      <c r="D50" s="1">
        <v>3.6091662779413301E-2</v>
      </c>
      <c r="E50" s="1">
        <v>2.39462150260976E-2</v>
      </c>
      <c r="F50" s="1">
        <v>1.6915417158315901E-2</v>
      </c>
      <c r="G50" s="1">
        <v>1.0853524125422001E-2</v>
      </c>
      <c r="H50" s="1">
        <v>8.3742169926847299E-3</v>
      </c>
      <c r="I50" s="1">
        <v>0.229257375152884</v>
      </c>
      <c r="J50" s="1">
        <v>3.0639007081642501E-2</v>
      </c>
      <c r="K50" s="1">
        <v>2.58779387416978E-14</v>
      </c>
      <c r="L50" s="1">
        <v>1.0227288608104399E-2</v>
      </c>
      <c r="M50" s="1">
        <v>2.4355593252354599E-9</v>
      </c>
      <c r="N50" s="1">
        <v>8.0234552831099197E-3</v>
      </c>
      <c r="O50" s="1">
        <v>8.3225701534794805E-3</v>
      </c>
      <c r="P50" s="1">
        <v>2.2758933192799E-5</v>
      </c>
      <c r="Q50" s="1">
        <v>1.9776869043128201E-7</v>
      </c>
      <c r="R50" s="1">
        <v>1.3834863833977201E-2</v>
      </c>
      <c r="S50" s="1">
        <v>8.2304978815849201E-7</v>
      </c>
      <c r="T50" s="1">
        <v>1.64945941379398E-6</v>
      </c>
      <c r="U50" s="1">
        <v>1.1020771275022699E-2</v>
      </c>
      <c r="V50" s="1">
        <v>1.3916631891124E-2</v>
      </c>
      <c r="W50" s="1">
        <v>5.8008185179225502E-11</v>
      </c>
      <c r="X50" s="1">
        <v>2.6825365111629801E-4</v>
      </c>
      <c r="Y50" s="1">
        <v>1.3582093056735601E-8</v>
      </c>
      <c r="Z50" s="1">
        <v>2.2382223007178299E-5</v>
      </c>
      <c r="AA50" s="1">
        <v>7.8811059916559494E-3</v>
      </c>
      <c r="AB50" s="1">
        <v>5.72108750404693E-9</v>
      </c>
      <c r="AC50" s="1">
        <v>2.02168647881879E-22</v>
      </c>
      <c r="AD50" s="1">
        <v>4.8141817945313902E-3</v>
      </c>
      <c r="AE50" s="1">
        <v>4.5106377175182597E-3</v>
      </c>
      <c r="AF50" s="1">
        <v>5.9102093615780301E-4</v>
      </c>
      <c r="AG50" s="1">
        <v>1.998552794719E-6</v>
      </c>
      <c r="AH50" s="1">
        <v>3.5160940266706599E-7</v>
      </c>
      <c r="AI50" s="1">
        <v>8.3147568021258405E-6</v>
      </c>
      <c r="AJ50" s="1">
        <v>3.7403945511247897E-5</v>
      </c>
      <c r="AK50" s="1">
        <v>5.40704694422462E-5</v>
      </c>
      <c r="AL50" s="1">
        <v>1.45505830615379E-2</v>
      </c>
      <c r="AM50" s="1">
        <v>1.49602503972273E-5</v>
      </c>
      <c r="AN50" s="1">
        <v>2.1039611704063201E-6</v>
      </c>
      <c r="AO50" s="1">
        <v>0.222779644616064</v>
      </c>
      <c r="AP50" s="1">
        <v>2.31216607508689E-5</v>
      </c>
      <c r="AQ50" s="1">
        <v>3.3275645564477603E-2</v>
      </c>
      <c r="AR50" s="1">
        <v>0.114526805386516</v>
      </c>
      <c r="AS50" s="1">
        <v>4.0695172020212002E-5</v>
      </c>
      <c r="AT50" s="1">
        <v>1.2477397527566701E-4</v>
      </c>
      <c r="AU50" s="1">
        <v>5.7593377134325096E-9</v>
      </c>
      <c r="AV50">
        <f>-0.106381601598527-140</f>
        <v>-140.10638160159851</v>
      </c>
      <c r="AW50" s="1">
        <v>1.52044037516433E-5</v>
      </c>
      <c r="AX50" t="s">
        <v>128</v>
      </c>
      <c r="AY50" s="1">
        <v>3.5124564222398402E-12</v>
      </c>
      <c r="AZ50" s="1">
        <v>1.04759142862749E-16</v>
      </c>
      <c r="BA50" s="1">
        <v>4.1432812150967103E-34</v>
      </c>
      <c r="BB50">
        <f>-0.885754395492052-170</f>
        <v>-170.88575439549206</v>
      </c>
      <c r="BC50" s="1">
        <v>9.6619622471761498E-11</v>
      </c>
      <c r="BD50" s="1">
        <v>1.2867670739832599E-2</v>
      </c>
      <c r="BE50" s="1">
        <v>9.2442381959968699E-3</v>
      </c>
      <c r="BF50" s="1">
        <v>2.2988242783217499E-3</v>
      </c>
      <c r="BG50" s="1">
        <v>3.0807965812202602E-9</v>
      </c>
      <c r="BH50" s="1">
        <v>9.8456500463825203E-3</v>
      </c>
      <c r="BI50" s="1">
        <v>1.8876462959570999E-2</v>
      </c>
      <c r="BJ50" s="1">
        <v>1.4052598037000001E-3</v>
      </c>
      <c r="BK50" s="1">
        <v>0.300091812269693</v>
      </c>
      <c r="BL50" s="1">
        <v>5.7281733895433E-5</v>
      </c>
      <c r="BM50" s="1">
        <v>2.5814947749554799E-6</v>
      </c>
      <c r="BN50" s="1">
        <v>2.20331692067691E-10</v>
      </c>
      <c r="BO50" s="1">
        <v>5.5709330831557202E-5</v>
      </c>
      <c r="BP50" s="1">
        <v>2.3883625704156601E-8</v>
      </c>
      <c r="BQ50" s="1">
        <v>6.0077736024080097E-5</v>
      </c>
      <c r="BR50" s="1">
        <v>6.3650046760359503E-5</v>
      </c>
      <c r="BS50" s="1">
        <v>1.1248871732196001E-3</v>
      </c>
      <c r="BT50" s="1">
        <v>1.31887414945557E-6</v>
      </c>
      <c r="BU50" s="1">
        <v>1.9952515524179201E-5</v>
      </c>
      <c r="BV50" s="1">
        <v>1.51343738194163E-5</v>
      </c>
      <c r="BW50" s="1">
        <v>3.56847325015976E-7</v>
      </c>
      <c r="BX50" s="1">
        <v>1000000</v>
      </c>
      <c r="BY50" s="1">
        <v>209000</v>
      </c>
      <c r="BZ50" s="1">
        <v>20000</v>
      </c>
      <c r="CA50" s="1">
        <v>0</v>
      </c>
      <c r="CB50" s="1">
        <v>1</v>
      </c>
    </row>
    <row r="51" spans="1:80" x14ac:dyDescent="0.2">
      <c r="A51" s="2">
        <v>219600</v>
      </c>
      <c r="B51" s="1">
        <v>2.0301978051695799E-2</v>
      </c>
      <c r="C51" s="1">
        <v>3.7731737984715301E-3</v>
      </c>
      <c r="D51" s="1">
        <v>3.8176808931257099E-2</v>
      </c>
      <c r="E51" s="1">
        <v>2.5532476221975801E-2</v>
      </c>
      <c r="F51" s="1">
        <v>1.7957830823033101E-2</v>
      </c>
      <c r="G51" s="1">
        <v>1.1646535455942899E-2</v>
      </c>
      <c r="H51" s="1">
        <v>8.4213732579115404E-3</v>
      </c>
      <c r="I51" s="1">
        <v>0.22941687547900999</v>
      </c>
      <c r="J51" s="1">
        <v>2.9698022693362101E-2</v>
      </c>
      <c r="K51" s="1">
        <v>2.5939443453214601E-14</v>
      </c>
      <c r="L51" s="1">
        <v>1.0141688239510701E-2</v>
      </c>
      <c r="M51" s="1">
        <v>1.15401559492149E-9</v>
      </c>
      <c r="N51" s="1">
        <v>8.2560753873038902E-3</v>
      </c>
      <c r="O51" s="1">
        <v>8.6118716723211901E-3</v>
      </c>
      <c r="P51" s="1">
        <v>2.04035456811665E-5</v>
      </c>
      <c r="Q51" s="1">
        <v>1.32714376232731E-7</v>
      </c>
      <c r="R51" s="1">
        <v>1.39251026474314E-2</v>
      </c>
      <c r="S51" s="1">
        <v>8.9094769460295704E-7</v>
      </c>
      <c r="T51" s="1">
        <v>1.80214943039792E-6</v>
      </c>
      <c r="U51" s="1">
        <v>1.06521854425992E-2</v>
      </c>
      <c r="V51" s="1">
        <v>1.2880342318209601E-2</v>
      </c>
      <c r="W51" s="1">
        <v>5.6537948792246698E-11</v>
      </c>
      <c r="X51" s="1">
        <v>1.9838942479972799E-4</v>
      </c>
      <c r="Y51" s="1">
        <v>5.7939193707376103E-9</v>
      </c>
      <c r="Z51" s="1">
        <v>2.3527194501864999E-5</v>
      </c>
      <c r="AA51" s="1">
        <v>7.7619656120167498E-3</v>
      </c>
      <c r="AB51" s="1">
        <v>5.6396662685537197E-9</v>
      </c>
      <c r="AC51" s="1">
        <v>1.9060171716290999E-22</v>
      </c>
      <c r="AD51" s="1">
        <v>4.7563228046128099E-3</v>
      </c>
      <c r="AE51" s="1">
        <v>3.9148699727491899E-3</v>
      </c>
      <c r="AF51" s="1">
        <v>4.88410137412558E-4</v>
      </c>
      <c r="AG51" s="1">
        <v>1.7180508700506801E-6</v>
      </c>
      <c r="AH51" s="1">
        <v>3.04698084577486E-7</v>
      </c>
      <c r="AI51" s="1">
        <v>6.9171942769342498E-6</v>
      </c>
      <c r="AJ51" s="1">
        <v>3.0979893652619003E-5</v>
      </c>
      <c r="AK51" s="1">
        <v>5.07605879130188E-5</v>
      </c>
      <c r="AL51" s="1">
        <v>1.3726860921818899E-2</v>
      </c>
      <c r="AM51" s="1">
        <v>1.26915814500194E-5</v>
      </c>
      <c r="AN51" s="1">
        <v>1.7570903268318801E-6</v>
      </c>
      <c r="AO51" s="1">
        <v>0.22863927186424099</v>
      </c>
      <c r="AP51" s="1">
        <v>1.97661072003129E-5</v>
      </c>
      <c r="AQ51" s="1">
        <v>3.3683266822787501E-2</v>
      </c>
      <c r="AR51" s="1">
        <v>0.11400383268355301</v>
      </c>
      <c r="AS51" s="1">
        <v>2.9636346131501999E-5</v>
      </c>
      <c r="AT51" s="1">
        <v>1.2008226772526501E-4</v>
      </c>
      <c r="AU51" s="1">
        <v>4.8514398252352401E-9</v>
      </c>
      <c r="AV51">
        <f>-0.285351262258723-142</f>
        <v>-142.28535126225873</v>
      </c>
      <c r="AW51" s="1">
        <v>1.4399204949194499E-5</v>
      </c>
      <c r="AX51" t="s">
        <v>129</v>
      </c>
      <c r="AY51" s="1">
        <v>1.1446671925996101E-12</v>
      </c>
      <c r="AZ51" s="1">
        <v>2.7824922088441099E-17</v>
      </c>
      <c r="BA51" s="1">
        <v>4.9137048015717195E-35</v>
      </c>
      <c r="BB51">
        <f>-0.551447059647782-172</f>
        <v>-172.55144705964778</v>
      </c>
      <c r="BC51" s="1">
        <v>4.6307697716219001E-11</v>
      </c>
      <c r="BD51" s="1">
        <v>1.2257092900138499E-2</v>
      </c>
      <c r="BE51" s="1">
        <v>9.0003658572835304E-3</v>
      </c>
      <c r="BF51" s="1">
        <v>2.02046293597774E-3</v>
      </c>
      <c r="BG51" s="1">
        <v>3.09448371632155E-9</v>
      </c>
      <c r="BH51" s="1">
        <v>9.3365031354700392E-3</v>
      </c>
      <c r="BI51" s="1">
        <v>1.8586873056734898E-2</v>
      </c>
      <c r="BJ51" s="1">
        <v>1.19030609224755E-3</v>
      </c>
      <c r="BK51" s="1">
        <v>0.301039743581069</v>
      </c>
      <c r="BL51" s="1">
        <v>5.7996663844419599E-5</v>
      </c>
      <c r="BM51" s="1">
        <v>2.3552642846260901E-6</v>
      </c>
      <c r="BN51" s="1">
        <v>1.4319422740730101E-10</v>
      </c>
      <c r="BO51" s="1">
        <v>5.5524102029452702E-5</v>
      </c>
      <c r="BP51" s="1">
        <v>2.0715226688557999E-8</v>
      </c>
      <c r="BQ51" s="1">
        <v>5.81606612639462E-5</v>
      </c>
      <c r="BR51" s="1">
        <v>6.6104649219988698E-5</v>
      </c>
      <c r="BS51" s="1">
        <v>1.1679045601378599E-3</v>
      </c>
      <c r="BT51" s="1">
        <v>1.3751442098094901E-6</v>
      </c>
      <c r="BU51" s="1">
        <v>1.9793889996386699E-5</v>
      </c>
      <c r="BV51" s="1">
        <v>1.50382593290782E-5</v>
      </c>
      <c r="BW51" s="1">
        <v>3.7579344724576001E-7</v>
      </c>
      <c r="BX51" s="1">
        <v>1000000</v>
      </c>
      <c r="BY51" s="1">
        <v>209000</v>
      </c>
      <c r="BZ51" s="1">
        <v>20000</v>
      </c>
      <c r="CA51" s="1">
        <v>0</v>
      </c>
      <c r="CB51" s="1">
        <v>1</v>
      </c>
    </row>
    <row r="52" spans="1:80" x14ac:dyDescent="0.2">
      <c r="A52" s="2">
        <v>223200</v>
      </c>
      <c r="B52" s="1">
        <v>2.12601366889969E-2</v>
      </c>
      <c r="C52" s="1">
        <v>3.8191142244806101E-3</v>
      </c>
      <c r="D52" s="1">
        <v>4.02104291280964E-2</v>
      </c>
      <c r="E52" s="1">
        <v>2.7076633389093899E-2</v>
      </c>
      <c r="F52" s="1">
        <v>1.9002727745920999E-2</v>
      </c>
      <c r="G52" s="1">
        <v>1.24399315748889E-2</v>
      </c>
      <c r="H52" s="1">
        <v>8.4667855912989795E-3</v>
      </c>
      <c r="I52" s="1">
        <v>0.22956826601109401</v>
      </c>
      <c r="J52" s="1">
        <v>2.8739864056061E-2</v>
      </c>
      <c r="K52" s="1">
        <v>2.5740054430444498E-14</v>
      </c>
      <c r="L52" s="1">
        <v>1.0052464653892E-2</v>
      </c>
      <c r="M52" s="1">
        <v>5.3595731932327303E-10</v>
      </c>
      <c r="N52" s="1">
        <v>8.5077371753206291E-3</v>
      </c>
      <c r="O52" s="1">
        <v>8.8581924536032895E-3</v>
      </c>
      <c r="P52" s="1">
        <v>1.8390987367893201E-5</v>
      </c>
      <c r="Q52" s="1">
        <v>8.9808690641572805E-8</v>
      </c>
      <c r="R52" s="1">
        <v>1.40035570185085E-2</v>
      </c>
      <c r="S52" s="1">
        <v>9.818877195809061E-7</v>
      </c>
      <c r="T52" s="1">
        <v>1.9716158395597298E-6</v>
      </c>
      <c r="U52" s="1">
        <v>1.0277957320661699E-2</v>
      </c>
      <c r="V52" s="1">
        <v>1.18739401831119E-2</v>
      </c>
      <c r="W52" s="1">
        <v>5.4538162696292198E-11</v>
      </c>
      <c r="X52" s="1">
        <v>1.44464742668356E-4</v>
      </c>
      <c r="Y52" s="1">
        <v>2.3657279486447002E-9</v>
      </c>
      <c r="Z52" s="1">
        <v>2.4818964806796601E-5</v>
      </c>
      <c r="AA52" s="1">
        <v>7.61118641225823E-3</v>
      </c>
      <c r="AB52" s="1">
        <v>5.5826179080115197E-9</v>
      </c>
      <c r="AC52" s="1">
        <v>1.73527658018914E-22</v>
      </c>
      <c r="AD52" s="1">
        <v>4.6915954539784701E-3</v>
      </c>
      <c r="AE52" s="1">
        <v>3.3731631513231101E-3</v>
      </c>
      <c r="AF52" s="1">
        <v>3.9968074939761002E-4</v>
      </c>
      <c r="AG52" s="1">
        <v>1.4667591197034301E-6</v>
      </c>
      <c r="AH52" s="1">
        <v>2.62499972827658E-7</v>
      </c>
      <c r="AI52" s="1">
        <v>5.6604264943805903E-6</v>
      </c>
      <c r="AJ52" s="1">
        <v>2.5396341984532902E-5</v>
      </c>
      <c r="AK52" s="1">
        <v>4.5725763981113798E-5</v>
      </c>
      <c r="AL52" s="1">
        <v>1.2864100451427199E-2</v>
      </c>
      <c r="AM52" s="1">
        <v>1.06608450230911E-5</v>
      </c>
      <c r="AN52" s="1">
        <v>1.43996069512961E-6</v>
      </c>
      <c r="AO52" s="1">
        <v>0.23428783469547501</v>
      </c>
      <c r="AP52" s="1">
        <v>1.6746904224748098E-5</v>
      </c>
      <c r="AQ52" s="1">
        <v>3.4045667747151002E-2</v>
      </c>
      <c r="AR52" s="1">
        <v>0.113487945445264</v>
      </c>
      <c r="AS52" s="1">
        <v>2.1279527683847001E-5</v>
      </c>
      <c r="AT52" s="1">
        <v>1.1613106585280801E-4</v>
      </c>
      <c r="AU52" s="1">
        <v>4.0339601902955399E-9</v>
      </c>
      <c r="AV52">
        <f>-0.644990655739074-144</f>
        <v>-144.64499065573906</v>
      </c>
      <c r="AW52" s="1">
        <v>1.35950498838905E-5</v>
      </c>
      <c r="AX52" t="s">
        <v>130</v>
      </c>
      <c r="AY52" s="1">
        <v>3.52859140918877E-13</v>
      </c>
      <c r="AZ52" s="1">
        <v>7.00132284234265E-18</v>
      </c>
      <c r="BA52" s="1">
        <v>5.2506509091637699E-36</v>
      </c>
      <c r="BB52">
        <f>-0.303140490754717-174</f>
        <v>-174.30314049075471</v>
      </c>
      <c r="BC52" s="1">
        <v>2.1505967847881599E-11</v>
      </c>
      <c r="BD52" s="1">
        <v>1.16064733578709E-2</v>
      </c>
      <c r="BE52" s="1">
        <v>8.8196422329124401E-3</v>
      </c>
      <c r="BF52" s="1">
        <v>1.7681662934068199E-3</v>
      </c>
      <c r="BG52" s="1">
        <v>3.0782282622550802E-9</v>
      </c>
      <c r="BH52" s="1">
        <v>8.7763702197706604E-3</v>
      </c>
      <c r="BI52" s="1">
        <v>1.82424301199502E-2</v>
      </c>
      <c r="BJ52" s="1">
        <v>9.9954560956918995E-4</v>
      </c>
      <c r="BK52" s="1">
        <v>0.30224837961525602</v>
      </c>
      <c r="BL52" s="1">
        <v>5.8586518980206403E-5</v>
      </c>
      <c r="BM52" s="1">
        <v>2.1385702443139898E-6</v>
      </c>
      <c r="BN52" s="1">
        <v>9.3501125229242803E-11</v>
      </c>
      <c r="BO52" s="1">
        <v>5.50407416221584E-5</v>
      </c>
      <c r="BP52" s="1">
        <v>1.7937683321291501E-8</v>
      </c>
      <c r="BQ52" s="1">
        <v>5.5795507441138503E-5</v>
      </c>
      <c r="BR52" s="1">
        <v>6.83786420062519E-5</v>
      </c>
      <c r="BS52" s="1">
        <v>1.21965074603821E-3</v>
      </c>
      <c r="BT52" s="1">
        <v>1.4513893966484099E-6</v>
      </c>
      <c r="BU52" s="1">
        <v>1.9533281727016201E-5</v>
      </c>
      <c r="BV52" s="1">
        <v>1.4773159046485399E-5</v>
      </c>
      <c r="BW52" s="1">
        <v>3.93236060176906E-7</v>
      </c>
      <c r="BX52" s="1">
        <v>1000000</v>
      </c>
      <c r="BY52" s="1">
        <v>209000</v>
      </c>
      <c r="BZ52" s="1">
        <v>20000</v>
      </c>
      <c r="CA52" s="1">
        <v>0</v>
      </c>
      <c r="CB52" s="1">
        <v>1</v>
      </c>
    </row>
    <row r="53" spans="1:80" x14ac:dyDescent="0.2">
      <c r="A53" s="2">
        <v>226800</v>
      </c>
      <c r="B53" s="1">
        <v>2.2215998243068399E-2</v>
      </c>
      <c r="C53" s="1">
        <v>3.86469433251263E-3</v>
      </c>
      <c r="D53" s="1">
        <v>4.2150416536846501E-2</v>
      </c>
      <c r="E53" s="1">
        <v>2.8540095897745501E-2</v>
      </c>
      <c r="F53" s="1">
        <v>2.00282994604928E-2</v>
      </c>
      <c r="G53" s="1">
        <v>1.32135749512393E-2</v>
      </c>
      <c r="H53" s="1">
        <v>8.5097311663676102E-3</v>
      </c>
      <c r="I53" s="1">
        <v>0.22970944013908901</v>
      </c>
      <c r="J53" s="1">
        <v>2.7784002501989501E-2</v>
      </c>
      <c r="K53" s="1">
        <v>2.4564600448814299E-14</v>
      </c>
      <c r="L53" s="1">
        <v>9.9612627404052599E-3</v>
      </c>
      <c r="M53" s="1">
        <v>2.4735809048926599E-10</v>
      </c>
      <c r="N53" s="1">
        <v>8.7533035807263807E-3</v>
      </c>
      <c r="O53" s="1">
        <v>9.0573859240260304E-3</v>
      </c>
      <c r="P53" s="1">
        <v>1.66509141313716E-5</v>
      </c>
      <c r="Q53" s="1">
        <v>6.1649532661592894E-8</v>
      </c>
      <c r="R53" s="1">
        <v>1.40688996164388E-2</v>
      </c>
      <c r="S53" s="1">
        <v>1.13712326636147E-6</v>
      </c>
      <c r="T53" s="1">
        <v>2.1274433880015001E-6</v>
      </c>
      <c r="U53" s="1">
        <v>9.9057499362334104E-3</v>
      </c>
      <c r="V53" s="1">
        <v>1.0918252673291899E-2</v>
      </c>
      <c r="W53" s="1">
        <v>5.0646578593214602E-11</v>
      </c>
      <c r="X53" s="1">
        <v>1.04154707453931E-4</v>
      </c>
      <c r="Y53" s="1">
        <v>9.3912694985215398E-10</v>
      </c>
      <c r="Z53" s="1">
        <v>2.6052711814224999E-5</v>
      </c>
      <c r="AA53" s="1">
        <v>7.4353210100279402E-3</v>
      </c>
      <c r="AB53" s="1">
        <v>5.43653538863254E-9</v>
      </c>
      <c r="AC53" s="1">
        <v>1.5452523011215801E-22</v>
      </c>
      <c r="AD53" s="1">
        <v>4.6211764863837296E-3</v>
      </c>
      <c r="AE53" s="1">
        <v>2.8928549509683E-3</v>
      </c>
      <c r="AF53" s="1">
        <v>3.25018323183318E-4</v>
      </c>
      <c r="AG53" s="1">
        <v>1.2472918807475799E-6</v>
      </c>
      <c r="AH53" s="1">
        <v>2.2549569796714501E-7</v>
      </c>
      <c r="AI53" s="1">
        <v>4.4641097027521398E-6</v>
      </c>
      <c r="AJ53" s="1">
        <v>2.0671907555303101E-5</v>
      </c>
      <c r="AK53" s="1">
        <v>3.9493013966995701E-5</v>
      </c>
      <c r="AL53" s="1">
        <v>1.1994578487935E-2</v>
      </c>
      <c r="AM53" s="1">
        <v>8.8978006325445502E-6</v>
      </c>
      <c r="AN53" s="1">
        <v>1.152853999533E-6</v>
      </c>
      <c r="AO53" s="1">
        <v>0.23962802605251399</v>
      </c>
      <c r="AP53" s="1">
        <v>1.40953701896278E-5</v>
      </c>
      <c r="AQ53" s="1">
        <v>3.4357160642685299E-2</v>
      </c>
      <c r="AR53" s="1">
        <v>0.112996723773784</v>
      </c>
      <c r="AS53" s="1">
        <v>1.5139474252931301E-5</v>
      </c>
      <c r="AT53" s="1">
        <v>1.12825098387841E-4</v>
      </c>
      <c r="AU53" s="1">
        <v>3.2514252158174998E-9</v>
      </c>
      <c r="AV53">
        <f>-0.129829880618263-145</f>
        <v>-145.12982988061827</v>
      </c>
      <c r="AW53" s="1">
        <v>1.2653244106190799E-5</v>
      </c>
      <c r="AX53" t="s">
        <v>131</v>
      </c>
      <c r="AY53" s="1">
        <v>1.04965335544572E-13</v>
      </c>
      <c r="AZ53" s="1">
        <v>1.70026682643854E-18</v>
      </c>
      <c r="BA53" s="1">
        <v>5.2426972631511902E-37</v>
      </c>
      <c r="BB53">
        <f>-0.151525932298635-176</f>
        <v>-176.15152593229863</v>
      </c>
      <c r="BC53" s="1">
        <v>9.7860574592110808E-12</v>
      </c>
      <c r="BD53" s="1">
        <v>1.09332598525943E-2</v>
      </c>
      <c r="BE53" s="1">
        <v>8.6732821141874798E-3</v>
      </c>
      <c r="BF53" s="1">
        <v>1.54487182855174E-3</v>
      </c>
      <c r="BG53" s="1">
        <v>2.9480143692124999E-9</v>
      </c>
      <c r="BH53" s="1">
        <v>8.2002530146862707E-3</v>
      </c>
      <c r="BI53" s="1">
        <v>1.7853943846066998E-2</v>
      </c>
      <c r="BJ53" s="1">
        <v>8.3526276813498999E-4</v>
      </c>
      <c r="BK53" s="1">
        <v>0.30364094970840899</v>
      </c>
      <c r="BL53" s="1">
        <v>5.8016282702969502E-5</v>
      </c>
      <c r="BM53" s="1">
        <v>1.9124381110140899E-6</v>
      </c>
      <c r="BN53" s="1">
        <v>6.1445886795896702E-11</v>
      </c>
      <c r="BO53" s="1">
        <v>5.3594586790665498E-5</v>
      </c>
      <c r="BP53" s="1">
        <v>1.53708517485566E-8</v>
      </c>
      <c r="BQ53" s="1">
        <v>5.2512900723225499E-5</v>
      </c>
      <c r="BR53" s="1">
        <v>6.9329498472176296E-5</v>
      </c>
      <c r="BS53" s="1">
        <v>1.2928214712803799E-3</v>
      </c>
      <c r="BT53" s="1">
        <v>1.58620168830764E-6</v>
      </c>
      <c r="BU53" s="1">
        <v>1.8932840827126801E-5</v>
      </c>
      <c r="BV53" s="1">
        <v>1.42067103492914E-5</v>
      </c>
      <c r="BW53" s="1">
        <v>3.9715532998808203E-7</v>
      </c>
      <c r="BX53" s="1">
        <v>1000000</v>
      </c>
      <c r="BY53" s="1">
        <v>209000</v>
      </c>
      <c r="BZ53" s="1">
        <v>20000</v>
      </c>
      <c r="CA53" s="1">
        <v>0</v>
      </c>
      <c r="CB53" s="1">
        <v>1</v>
      </c>
    </row>
    <row r="54" spans="1:80" x14ac:dyDescent="0.2">
      <c r="A54" s="2">
        <v>230400</v>
      </c>
      <c r="B54" s="1">
        <v>2.3114205545913799E-2</v>
      </c>
      <c r="C54" s="1">
        <v>3.9073322668035197E-3</v>
      </c>
      <c r="D54" s="1">
        <v>4.3901764015473001E-2</v>
      </c>
      <c r="E54" s="1">
        <v>2.9850027282395001E-2</v>
      </c>
      <c r="F54" s="1">
        <v>2.0975148737370799E-2</v>
      </c>
      <c r="G54" s="1">
        <v>1.3921768763201E-2</v>
      </c>
      <c r="H54" s="1">
        <v>8.5504684041855499E-3</v>
      </c>
      <c r="I54" s="1">
        <v>0.22984107611589699</v>
      </c>
      <c r="J54" s="1">
        <v>2.6885795199144101E-2</v>
      </c>
      <c r="K54" s="1">
        <v>2.1391475022255401E-14</v>
      </c>
      <c r="L54" s="1">
        <v>9.8734484550432704E-3</v>
      </c>
      <c r="M54" s="1">
        <v>1.1879222747765799E-10</v>
      </c>
      <c r="N54" s="1">
        <v>8.94913726149737E-3</v>
      </c>
      <c r="O54" s="1">
        <v>9.1878796308167698E-3</v>
      </c>
      <c r="P54" s="1">
        <v>1.51631826276831E-5</v>
      </c>
      <c r="Q54" s="1">
        <v>4.3554639752445403E-8</v>
      </c>
      <c r="R54" s="1">
        <v>1.41092265540451E-2</v>
      </c>
      <c r="S54" s="1">
        <v>1.4664696197644901E-6</v>
      </c>
      <c r="T54" s="1">
        <v>2.1961449169302801E-6</v>
      </c>
      <c r="U54" s="1">
        <v>9.5570468591340794E-3</v>
      </c>
      <c r="V54" s="1">
        <v>1.00634810302936E-2</v>
      </c>
      <c r="W54" s="1">
        <v>4.30923415614861E-11</v>
      </c>
      <c r="X54" s="1">
        <v>7.57944172367707E-5</v>
      </c>
      <c r="Y54" s="1">
        <v>3.8273997012657201E-10</v>
      </c>
      <c r="Z54" s="1">
        <v>2.6757937374134701E-5</v>
      </c>
      <c r="AA54" s="1">
        <v>7.2485835950148302E-3</v>
      </c>
      <c r="AB54" s="1">
        <v>5.0460109376322398E-9</v>
      </c>
      <c r="AC54" s="1">
        <v>1.35353785428281E-22</v>
      </c>
      <c r="AD54" s="1">
        <v>4.55008533421944E-3</v>
      </c>
      <c r="AE54" s="1">
        <v>2.4918034014725101E-3</v>
      </c>
      <c r="AF54" s="1">
        <v>2.6586250816480701E-4</v>
      </c>
      <c r="AG54" s="1">
        <v>1.06716741876898E-6</v>
      </c>
      <c r="AH54" s="1">
        <v>1.9504210194071601E-7</v>
      </c>
      <c r="AI54" s="1">
        <v>3.2483203495147401E-6</v>
      </c>
      <c r="AJ54" s="1">
        <v>1.6892192800286201E-5</v>
      </c>
      <c r="AK54" s="1">
        <v>3.1963159189144497E-5</v>
      </c>
      <c r="AL54" s="1">
        <v>1.1180096716661999E-2</v>
      </c>
      <c r="AM54" s="1">
        <v>7.4607966526599402E-6</v>
      </c>
      <c r="AN54" s="1">
        <v>8.8568411591910701E-7</v>
      </c>
      <c r="AO54" s="1">
        <v>0.244388731907562</v>
      </c>
      <c r="AP54" s="1">
        <v>1.1876182960679601E-5</v>
      </c>
      <c r="AQ54" s="1">
        <v>3.4606765990903003E-2</v>
      </c>
      <c r="AR54" s="1">
        <v>0.11257178370779899</v>
      </c>
      <c r="AS54" s="1">
        <v>1.0859799790729E-5</v>
      </c>
      <c r="AT54" s="1">
        <v>1.10240567985749E-4</v>
      </c>
      <c r="AU54" s="1">
        <v>2.4629927553370401E-9</v>
      </c>
      <c r="AV54">
        <f>-0.286699775084229-147</f>
        <v>-147.28669977508423</v>
      </c>
      <c r="AW54" s="1">
        <v>1.13803525304217E-5</v>
      </c>
      <c r="AX54" t="s">
        <v>132</v>
      </c>
      <c r="AY54" s="1">
        <v>3.2302533569985903E-14</v>
      </c>
      <c r="AZ54" s="1">
        <v>4.2565939118473999E-19</v>
      </c>
      <c r="BA54" s="1">
        <v>5.5652148972328499E-38</v>
      </c>
      <c r="BB54">
        <f>-0.801853377867649-179</f>
        <v>-179.80185337786764</v>
      </c>
      <c r="BC54" s="1">
        <v>4.5362549581061998E-12</v>
      </c>
      <c r="BD54" s="1">
        <v>1.02953193814654E-2</v>
      </c>
      <c r="BE54" s="1">
        <v>8.5600494091855796E-3</v>
      </c>
      <c r="BF54" s="1">
        <v>1.35847983506574E-3</v>
      </c>
      <c r="BG54" s="1">
        <v>2.5824214216175302E-9</v>
      </c>
      <c r="BH54" s="1">
        <v>7.6567965720473301E-3</v>
      </c>
      <c r="BI54" s="1">
        <v>1.74523003071002E-2</v>
      </c>
      <c r="BJ54" s="1">
        <v>7.0255177556940095E-4</v>
      </c>
      <c r="BK54" s="1">
        <v>0.30500952500352801</v>
      </c>
      <c r="BL54" s="1">
        <v>5.45609495542442E-5</v>
      </c>
      <c r="BM54" s="1">
        <v>1.6551932592778099E-6</v>
      </c>
      <c r="BN54" s="1">
        <v>4.0910427443630997E-11</v>
      </c>
      <c r="BO54" s="1">
        <v>5.0199073235738598E-5</v>
      </c>
      <c r="BP54" s="1">
        <v>1.2885956292256899E-8</v>
      </c>
      <c r="BQ54" s="1">
        <v>4.7631863005956301E-5</v>
      </c>
      <c r="BR54" s="1">
        <v>6.6777060426356994E-5</v>
      </c>
      <c r="BS54" s="1">
        <v>1.4116851520847001E-3</v>
      </c>
      <c r="BT54" s="1">
        <v>1.87455874375348E-6</v>
      </c>
      <c r="BU54" s="1">
        <v>1.7661550471031001E-5</v>
      </c>
      <c r="BV54" s="1">
        <v>1.3138750635936601E-5</v>
      </c>
      <c r="BW54" s="1">
        <v>3.6664088811341199E-7</v>
      </c>
      <c r="BX54" s="1">
        <v>1000000</v>
      </c>
      <c r="BY54" s="1">
        <v>209000</v>
      </c>
      <c r="BZ54" s="1">
        <v>20000</v>
      </c>
      <c r="CA54" s="1">
        <v>0</v>
      </c>
      <c r="CB54" s="1">
        <v>1</v>
      </c>
    </row>
    <row r="55" spans="1:80" x14ac:dyDescent="0.2">
      <c r="A55" s="2">
        <v>234000</v>
      </c>
      <c r="B55" s="1">
        <v>2.3856619216793998E-2</v>
      </c>
      <c r="C55" s="1">
        <v>3.9424558637718501E-3</v>
      </c>
      <c r="D55" s="1">
        <v>4.532376793298E-2</v>
      </c>
      <c r="E55" s="1">
        <v>3.0905317397779301E-2</v>
      </c>
      <c r="F55" s="1">
        <v>2.1744988496213501E-2</v>
      </c>
      <c r="G55" s="1">
        <v>1.44930839249323E-2</v>
      </c>
      <c r="H55" s="1">
        <v>8.5899778746774992E-3</v>
      </c>
      <c r="I55" s="1">
        <v>0.22996602096733201</v>
      </c>
      <c r="J55" s="1">
        <v>2.6143381528263902E-2</v>
      </c>
      <c r="K55" s="1">
        <v>1.54824951369385E-14</v>
      </c>
      <c r="L55" s="1">
        <v>9.7992328458097501E-3</v>
      </c>
      <c r="M55" s="1">
        <v>6.4609140403357906E-11</v>
      </c>
      <c r="N55" s="1">
        <v>9.0289047859867903E-3</v>
      </c>
      <c r="O55" s="1">
        <v>9.2100162666905201E-3</v>
      </c>
      <c r="P55" s="1">
        <v>1.39543324563404E-5</v>
      </c>
      <c r="Q55" s="1">
        <v>3.2480008699807199E-8</v>
      </c>
      <c r="R55" s="1">
        <v>1.4104139590938E-2</v>
      </c>
      <c r="S55" s="1">
        <v>2.34787982767722E-6</v>
      </c>
      <c r="T55" s="1">
        <v>2.0505973034808E-6</v>
      </c>
      <c r="U55" s="1">
        <v>9.2696196356553007E-3</v>
      </c>
      <c r="V55" s="1">
        <v>9.3881434400478192E-3</v>
      </c>
      <c r="W55" s="1">
        <v>3.0764458375671798E-11</v>
      </c>
      <c r="X55" s="1">
        <v>5.7811380661442403E-5</v>
      </c>
      <c r="Y55" s="1">
        <v>1.78144824446203E-10</v>
      </c>
      <c r="Z55" s="1">
        <v>2.58552906598843E-5</v>
      </c>
      <c r="AA55" s="1">
        <v>7.0793680490841603E-3</v>
      </c>
      <c r="AB55" s="1">
        <v>4.21776565088348E-9</v>
      </c>
      <c r="AC55" s="1">
        <v>1.1613915872348401E-22</v>
      </c>
      <c r="AD55" s="1">
        <v>4.4889790108467598E-3</v>
      </c>
      <c r="AE55" s="1">
        <v>2.1942539052334101E-3</v>
      </c>
      <c r="AF55" s="1">
        <v>2.24032556583826E-4</v>
      </c>
      <c r="AG55" s="1">
        <v>9.3675178103423704E-7</v>
      </c>
      <c r="AH55" s="1">
        <v>1.7306637337772399E-7</v>
      </c>
      <c r="AI55" s="1">
        <v>1.9402839981733699E-6</v>
      </c>
      <c r="AJ55" s="1">
        <v>1.4158875375348199E-5</v>
      </c>
      <c r="AK55" s="1">
        <v>2.2545995873518499E-5</v>
      </c>
      <c r="AL55" s="1">
        <v>1.05150871881881E-2</v>
      </c>
      <c r="AM55" s="1">
        <v>6.4200828589139401E-6</v>
      </c>
      <c r="AN55" s="1">
        <v>6.1813318771991602E-7</v>
      </c>
      <c r="AO55" s="1">
        <v>0.24814289901852199</v>
      </c>
      <c r="AP55" s="1">
        <v>1.01851090854299E-5</v>
      </c>
      <c r="AQ55" s="1">
        <v>3.4783179247099699E-2</v>
      </c>
      <c r="AR55" s="1">
        <v>0.11227639281494201</v>
      </c>
      <c r="AS55" s="1">
        <v>8.1263600463752703E-6</v>
      </c>
      <c r="AT55" s="1">
        <v>1.08539645797329E-4</v>
      </c>
      <c r="AU55" s="1">
        <v>1.6621092548648199E-9</v>
      </c>
      <c r="AV55">
        <f>-0.102387144799882-148</f>
        <v>-148.10238714479988</v>
      </c>
      <c r="AW55" s="1">
        <v>9.5706741092771302E-6</v>
      </c>
      <c r="AX55" t="s">
        <v>133</v>
      </c>
      <c r="AY55" s="1">
        <v>1.17807633192624E-14</v>
      </c>
      <c r="AZ55" s="1">
        <v>1.2497400906183301E-19</v>
      </c>
      <c r="BA55" s="1">
        <v>8.0610494596388496E-39</v>
      </c>
      <c r="BB55">
        <f>-0.586008534491311-181</f>
        <v>-181.5860085344913</v>
      </c>
      <c r="BC55" s="1">
        <v>2.3116325882456999E-12</v>
      </c>
      <c r="BD55" s="1">
        <v>9.7878414476301606E-3</v>
      </c>
      <c r="BE55" s="1">
        <v>8.5038408345168501E-3</v>
      </c>
      <c r="BF55" s="1">
        <v>1.2198617352355899E-3</v>
      </c>
      <c r="BG55" s="1">
        <v>1.8894119378316899E-9</v>
      </c>
      <c r="BH55" s="1">
        <v>7.2116896094565099E-3</v>
      </c>
      <c r="BI55" s="1">
        <v>1.7096495198107201E-2</v>
      </c>
      <c r="BJ55" s="1">
        <v>6.0762585692339497E-4</v>
      </c>
      <c r="BK55" s="1">
        <v>0.30595494882368801</v>
      </c>
      <c r="BL55" s="1">
        <v>4.5906382350274398E-5</v>
      </c>
      <c r="BM55" s="1">
        <v>1.34761701584976E-6</v>
      </c>
      <c r="BN55" s="1">
        <v>2.7903644620613501E-11</v>
      </c>
      <c r="BO55" s="1">
        <v>4.3829975354656399E-5</v>
      </c>
      <c r="BP55" s="1">
        <v>1.04305632885035E-8</v>
      </c>
      <c r="BQ55" s="1">
        <v>4.0513770429762003E-5</v>
      </c>
      <c r="BR55" s="1">
        <v>5.7262385610847102E-5</v>
      </c>
      <c r="BS55" s="1">
        <v>1.6205626599376001E-3</v>
      </c>
      <c r="BT55" s="1">
        <v>2.6176748632543902E-6</v>
      </c>
      <c r="BU55" s="1">
        <v>1.5415865578267001E-5</v>
      </c>
      <c r="BV55" s="1">
        <v>1.1395520546753101E-5</v>
      </c>
      <c r="BW55" s="1">
        <v>2.8061018454596202E-7</v>
      </c>
      <c r="BX55" s="1">
        <v>1000000</v>
      </c>
      <c r="BY55" s="1">
        <v>209000</v>
      </c>
      <c r="BZ55" s="1">
        <v>20000</v>
      </c>
      <c r="CA55" s="1">
        <v>0</v>
      </c>
      <c r="CB55" s="1">
        <v>1</v>
      </c>
    </row>
    <row r="56" spans="1:80" x14ac:dyDescent="0.2">
      <c r="A56" s="2">
        <v>237600</v>
      </c>
      <c r="B56" s="1">
        <v>2.4331098870540298E-2</v>
      </c>
      <c r="C56" s="1">
        <v>3.96486882723808E-3</v>
      </c>
      <c r="D56" s="1">
        <v>4.6288061192418399E-2</v>
      </c>
      <c r="E56" s="1">
        <v>3.1618411420981998E-2</v>
      </c>
      <c r="F56" s="1">
        <v>2.2235456343016401E-2</v>
      </c>
      <c r="G56" s="1">
        <v>1.48557816034194E-2</v>
      </c>
      <c r="H56" s="1">
        <v>8.6288974480694201E-3</v>
      </c>
      <c r="I56" s="1">
        <v>0.230086291244812</v>
      </c>
      <c r="J56" s="1">
        <v>2.5668901874517602E-2</v>
      </c>
      <c r="K56" s="1">
        <v>7.5757786480710604E-15</v>
      </c>
      <c r="L56" s="1">
        <v>9.7509910955755896E-3</v>
      </c>
      <c r="M56" s="1">
        <v>4.38566366191315E-11</v>
      </c>
      <c r="N56" s="1">
        <v>8.9083546725535704E-3</v>
      </c>
      <c r="O56" s="1">
        <v>9.0779137079904492E-3</v>
      </c>
      <c r="P56" s="1">
        <v>1.30786691236629E-5</v>
      </c>
      <c r="Q56" s="1">
        <v>2.6420953719645601E-8</v>
      </c>
      <c r="R56" s="1">
        <v>1.4040698892081101E-2</v>
      </c>
      <c r="S56" s="1">
        <v>5.9138730362145402E-6</v>
      </c>
      <c r="T56" s="1">
        <v>1.5753310034738299E-6</v>
      </c>
      <c r="U56" s="1">
        <v>9.0863090353443705E-3</v>
      </c>
      <c r="V56" s="1">
        <v>8.9711242471506303E-3</v>
      </c>
      <c r="W56" s="1">
        <v>1.5115046150327399E-11</v>
      </c>
      <c r="X56" s="1">
        <v>4.8426005650144598E-5</v>
      </c>
      <c r="Y56" s="1">
        <v>1.0803206048852101E-10</v>
      </c>
      <c r="Z56" s="1">
        <v>2.0717085941167701E-5</v>
      </c>
      <c r="AA56" s="1">
        <v>6.9667601447500199E-3</v>
      </c>
      <c r="AB56" s="1">
        <v>2.7515903948555402E-9</v>
      </c>
      <c r="AC56" s="1">
        <v>8.9638507612994305E-23</v>
      </c>
      <c r="AD56" s="1">
        <v>4.4519409581061497E-3</v>
      </c>
      <c r="AE56" s="1">
        <v>2.0191281044971898E-3</v>
      </c>
      <c r="AF56" s="1">
        <v>2.0030088870417301E-4</v>
      </c>
      <c r="AG56" s="1">
        <v>8.64144357511338E-7</v>
      </c>
      <c r="AH56" s="1">
        <v>1.61273865386771E-7</v>
      </c>
      <c r="AI56" s="1">
        <v>6.0771270719010803E-7</v>
      </c>
      <c r="AJ56" s="1">
        <v>1.24754527812635E-5</v>
      </c>
      <c r="AK56" s="1">
        <v>1.0472833859801601E-5</v>
      </c>
      <c r="AL56" s="1">
        <v>1.0100421540479E-2</v>
      </c>
      <c r="AM56" s="1">
        <v>5.81886206402319E-6</v>
      </c>
      <c r="AN56" s="1">
        <v>3.0318726294669302E-7</v>
      </c>
      <c r="AO56" s="1">
        <v>0.25046449062342901</v>
      </c>
      <c r="AP56" s="1">
        <v>9.1233516816833397E-6</v>
      </c>
      <c r="AQ56" s="1">
        <v>3.4882500600938199E-2</v>
      </c>
      <c r="AR56" s="1">
        <v>0.112163499714205</v>
      </c>
      <c r="AS56" s="1">
        <v>6.6172068269418802E-6</v>
      </c>
      <c r="AT56" s="1">
        <v>1.07856611978012E-4</v>
      </c>
      <c r="AU56" s="1">
        <v>8.2547017208714096E-10</v>
      </c>
      <c r="AV56">
        <f>-0.899723001392555-150</f>
        <v>-150.89972300139254</v>
      </c>
      <c r="AW56" s="1">
        <v>7.0466466729403704E-6</v>
      </c>
      <c r="AX56" t="s">
        <v>134</v>
      </c>
      <c r="AY56" s="1">
        <v>6.0196623148310899E-15</v>
      </c>
      <c r="AZ56" s="1">
        <v>5.0436966346327101E-20</v>
      </c>
      <c r="BA56" s="1">
        <v>2.1505212530273299E-39</v>
      </c>
      <c r="BB56">
        <f>-0.756439432154461-183</f>
        <v>-183.75643943215445</v>
      </c>
      <c r="BC56" s="1">
        <v>1.42311792452704E-12</v>
      </c>
      <c r="BD56" s="1">
        <v>9.5143873081324996E-3</v>
      </c>
      <c r="BE56" s="1">
        <v>8.5463154823802196E-3</v>
      </c>
      <c r="BF56" s="1">
        <v>1.1372137397787599E-3</v>
      </c>
      <c r="BG56" s="1">
        <v>9.4426492591753492E-10</v>
      </c>
      <c r="BH56" s="1">
        <v>6.9282787193486201E-3</v>
      </c>
      <c r="BI56" s="1">
        <v>1.6859463770223401E-2</v>
      </c>
      <c r="BJ56" s="1">
        <v>5.5449657097346905E-4</v>
      </c>
      <c r="BK56" s="1">
        <v>0.30598693797950299</v>
      </c>
      <c r="BL56" s="1">
        <v>2.9798974378161199E-5</v>
      </c>
      <c r="BM56" s="1">
        <v>9.7153070785857402E-7</v>
      </c>
      <c r="BN56" s="1">
        <v>1.96890773209911E-11</v>
      </c>
      <c r="BO56" s="1">
        <v>3.4102379317766202E-5</v>
      </c>
      <c r="BP56" s="1">
        <v>8.0501890567033501E-9</v>
      </c>
      <c r="BQ56" s="1">
        <v>3.0946092484849502E-5</v>
      </c>
      <c r="BR56" s="1">
        <v>3.6478945427118902E-5</v>
      </c>
      <c r="BS56" s="1">
        <v>1.9980271056649402E-3</v>
      </c>
      <c r="BT56" s="1">
        <v>5.3624920443069997E-6</v>
      </c>
      <c r="BU56" s="1">
        <v>1.22048193822097E-5</v>
      </c>
      <c r="BV56" s="1">
        <v>9.0289429592669295E-6</v>
      </c>
      <c r="BW56" s="1">
        <v>1.44303729995274E-7</v>
      </c>
      <c r="BX56" s="1">
        <v>1000000</v>
      </c>
      <c r="BY56" s="1">
        <v>209000</v>
      </c>
      <c r="BZ56" s="1">
        <v>20000</v>
      </c>
      <c r="CA56" s="1">
        <v>0</v>
      </c>
      <c r="CB56" s="1">
        <v>1</v>
      </c>
    </row>
    <row r="57" spans="1:80" x14ac:dyDescent="0.2">
      <c r="A57" s="2">
        <v>241200</v>
      </c>
      <c r="B57" s="1">
        <v>2.4501163587721201E-2</v>
      </c>
      <c r="C57" s="1">
        <v>3.9729418469131696E-3</v>
      </c>
      <c r="D57" s="1">
        <v>4.6788546416196397E-2</v>
      </c>
      <c r="E57" s="1">
        <v>3.1990846145343803E-2</v>
      </c>
      <c r="F57" s="1">
        <v>2.24223456840404E-2</v>
      </c>
      <c r="G57" s="1">
        <v>1.49947500167836E-2</v>
      </c>
      <c r="H57" s="1">
        <v>8.6553806895172097E-3</v>
      </c>
      <c r="I57" s="1">
        <v>0.23016687121603199</v>
      </c>
      <c r="J57" s="1">
        <v>2.5498837157336699E-2</v>
      </c>
      <c r="K57" s="1">
        <v>1.0634108732885399E-15</v>
      </c>
      <c r="L57" s="1">
        <v>9.7335415246719396E-3</v>
      </c>
      <c r="M57" s="1">
        <v>3.8335799021468502E-11</v>
      </c>
      <c r="N57" s="1">
        <v>8.5361150241223295E-3</v>
      </c>
      <c r="O57" s="1">
        <v>8.78793815915699E-3</v>
      </c>
      <c r="P57" s="1">
        <v>1.25586986365397E-5</v>
      </c>
      <c r="Q57" s="1">
        <v>2.3894439862336999E-8</v>
      </c>
      <c r="R57" s="1">
        <v>1.39636368511092E-2</v>
      </c>
      <c r="S57" s="1">
        <v>4.2201937723258402E-5</v>
      </c>
      <c r="T57" s="1">
        <v>1.03725038805884E-6</v>
      </c>
      <c r="U57" s="1">
        <v>9.0206805190519296E-3</v>
      </c>
      <c r="V57" s="1">
        <v>8.8244010455587399E-3</v>
      </c>
      <c r="W57" s="1">
        <v>2.4263173313623701E-12</v>
      </c>
      <c r="X57" s="1">
        <v>4.54105556868877E-5</v>
      </c>
      <c r="Y57" s="1">
        <v>9.0098500190319904E-11</v>
      </c>
      <c r="Z57" s="1">
        <v>7.2766818578786703E-6</v>
      </c>
      <c r="AA57" s="1">
        <v>6.9328971804698096E-3</v>
      </c>
      <c r="AB57" s="1">
        <v>7.7894267677321304E-10</v>
      </c>
      <c r="AC57" s="1">
        <v>1.5375870447383901E-23</v>
      </c>
      <c r="AD57" s="1">
        <v>4.4456016097842097E-3</v>
      </c>
      <c r="AE57" s="1">
        <v>1.9590872178005501E-3</v>
      </c>
      <c r="AF57" s="1">
        <v>1.92324342099285E-4</v>
      </c>
      <c r="AG57" s="1">
        <v>8.4869881506228504E-7</v>
      </c>
      <c r="AH57" s="1">
        <v>1.61404560126138E-7</v>
      </c>
      <c r="AI57" s="1">
        <v>1.58891596210085E-8</v>
      </c>
      <c r="AJ57" s="1">
        <v>1.15862391260653E-5</v>
      </c>
      <c r="AK57" s="1">
        <v>3.9886400920650001E-7</v>
      </c>
      <c r="AL57" s="1">
        <v>9.9620453096126906E-3</v>
      </c>
      <c r="AM57" s="1">
        <v>5.6039084198331102E-6</v>
      </c>
      <c r="AN57" s="1">
        <v>1.40133856168554E-8</v>
      </c>
      <c r="AO57" s="1">
        <v>0.25128552957557299</v>
      </c>
      <c r="AP57" s="1">
        <v>8.7218817628853603E-6</v>
      </c>
      <c r="AQ57" s="1">
        <v>3.4915914990172402E-2</v>
      </c>
      <c r="AR57" s="1">
        <v>0.11224063264633299</v>
      </c>
      <c r="AS57" s="1">
        <v>5.9658968787309503E-6</v>
      </c>
      <c r="AT57" s="1">
        <v>1.08096599187351E-4</v>
      </c>
      <c r="AU57" s="1">
        <v>1.2201605831376201E-10</v>
      </c>
      <c r="AV57">
        <f>-0.149863236410284-150</f>
        <v>-150.14986323641028</v>
      </c>
      <c r="AW57" s="1">
        <v>3.0182873282183301E-6</v>
      </c>
      <c r="AX57" t="s">
        <v>135</v>
      </c>
      <c r="AY57" s="1">
        <v>4.6015078458260002E-15</v>
      </c>
      <c r="AZ57" s="1">
        <v>2.96428693649524E-20</v>
      </c>
      <c r="BA57" s="1">
        <v>1.12149496357595E-39</v>
      </c>
      <c r="BB57">
        <f>-0.119011535039181-184</f>
        <v>-184.11901153503919</v>
      </c>
      <c r="BC57" s="1">
        <v>1.10043881251708E-12</v>
      </c>
      <c r="BD57" s="1">
        <v>9.5132807465226395E-3</v>
      </c>
      <c r="BE57" s="1">
        <v>8.7357248597597602E-3</v>
      </c>
      <c r="BF57" s="1">
        <v>1.1067278673292599E-3</v>
      </c>
      <c r="BG57" s="1">
        <v>1.3948737063504501E-10</v>
      </c>
      <c r="BH57" s="1">
        <v>6.8046282903451603E-3</v>
      </c>
      <c r="BI57" s="1">
        <v>1.6774594011377202E-2</v>
      </c>
      <c r="BJ57" s="1">
        <v>5.3893908581575999E-4</v>
      </c>
      <c r="BK57" s="1">
        <v>0.30499785747012398</v>
      </c>
      <c r="BL57" s="1">
        <v>8.2525653662280699E-6</v>
      </c>
      <c r="BM57" s="1">
        <v>4.1235035289045399E-7</v>
      </c>
      <c r="BN57" s="1">
        <v>1.49666483150072E-11</v>
      </c>
      <c r="BO57" s="1">
        <v>2.3191244033150399E-5</v>
      </c>
      <c r="BP57" s="1">
        <v>6.2187128840273802E-9</v>
      </c>
      <c r="BQ57" s="1">
        <v>1.8950923762347699E-5</v>
      </c>
      <c r="BR57" s="1">
        <v>6.57608118606071E-6</v>
      </c>
      <c r="BS57" s="1">
        <v>2.5226923997398601E-3</v>
      </c>
      <c r="BT57" s="1">
        <v>3.0494628500471901E-5</v>
      </c>
      <c r="BU57" s="1">
        <v>9.1574099431877304E-6</v>
      </c>
      <c r="BV57" s="1">
        <v>6.87505892483515E-6</v>
      </c>
      <c r="BW57" s="1">
        <v>2.35553702503672E-8</v>
      </c>
      <c r="BX57" s="1">
        <v>1000000</v>
      </c>
      <c r="BY57" s="1">
        <v>209000</v>
      </c>
      <c r="BZ57" s="1">
        <v>20000</v>
      </c>
      <c r="CA57" s="1">
        <v>0</v>
      </c>
      <c r="CB57" s="1">
        <v>1</v>
      </c>
    </row>
    <row r="58" spans="1:80" x14ac:dyDescent="0.2">
      <c r="A58" s="2">
        <v>244800</v>
      </c>
      <c r="B58" s="1">
        <v>2.4523529897116501E-2</v>
      </c>
      <c r="C58" s="1">
        <v>3.9740830842049796E-3</v>
      </c>
      <c r="D58" s="1">
        <v>4.7059651269325598E-2</v>
      </c>
      <c r="E58" s="1">
        <v>3.2197468722104002E-2</v>
      </c>
      <c r="F58" s="1">
        <v>2.2471648871578102E-2</v>
      </c>
      <c r="G58" s="1">
        <v>1.50323333287006E-2</v>
      </c>
      <c r="H58" s="1">
        <v>8.6573852420372705E-3</v>
      </c>
      <c r="I58" s="1">
        <v>0.230172935223941</v>
      </c>
      <c r="J58" s="1">
        <v>2.5476470847941399E-2</v>
      </c>
      <c r="K58">
        <f>-0.448501854127008-134</f>
        <v>-134.44850185412702</v>
      </c>
      <c r="L58" s="1">
        <v>9.7312402986815608E-3</v>
      </c>
      <c r="M58" s="1">
        <v>3.8221026428774799E-11</v>
      </c>
      <c r="N58" s="1">
        <v>7.9784263088095997E-3</v>
      </c>
      <c r="O58" s="1">
        <v>8.4216440967380402E-3</v>
      </c>
      <c r="P58" s="1">
        <v>1.2169102328047801E-5</v>
      </c>
      <c r="Q58" s="1">
        <v>2.2516063906227201E-8</v>
      </c>
      <c r="R58" s="1">
        <v>1.3953489939406399E-2</v>
      </c>
      <c r="S58" s="1">
        <v>1.7280530721351599E-4</v>
      </c>
      <c r="T58" s="1">
        <v>9.831902898196579E-7</v>
      </c>
      <c r="U58" s="1">
        <v>9.0120522305115903E-3</v>
      </c>
      <c r="V58" s="1">
        <v>8.8052119091290692E-3</v>
      </c>
      <c r="W58" s="1">
        <v>9.1420191051547393E-13</v>
      </c>
      <c r="X58" s="1">
        <v>4.5026768765518799E-5</v>
      </c>
      <c r="Y58" s="1">
        <v>8.7965080684262994E-11</v>
      </c>
      <c r="Z58" s="1">
        <v>5.3126846998392204E-6</v>
      </c>
      <c r="AA58" s="1">
        <v>6.9582950336761901E-3</v>
      </c>
      <c r="AB58" s="1">
        <v>6.2160087582156496E-10</v>
      </c>
      <c r="AC58" s="1">
        <v>2.3820178267287899E-24</v>
      </c>
      <c r="AD58" s="1">
        <v>4.4547873794495403E-3</v>
      </c>
      <c r="AE58" s="1">
        <v>1.9512956361007301E-3</v>
      </c>
      <c r="AF58" s="1">
        <v>1.9129535115752701E-4</v>
      </c>
      <c r="AG58" s="1">
        <v>8.9414644373311904E-7</v>
      </c>
      <c r="AH58" s="1">
        <v>1.89825386804139E-7</v>
      </c>
      <c r="AI58" s="1">
        <v>1.19320474217686E-9</v>
      </c>
      <c r="AJ58" s="1">
        <v>1.09740082339965E-5</v>
      </c>
      <c r="AK58" s="1">
        <v>1.4349731720754301E-8</v>
      </c>
      <c r="AL58" s="1">
        <v>9.9734247324890796E-3</v>
      </c>
      <c r="AM58" s="1">
        <v>5.4659021171726198E-6</v>
      </c>
      <c r="AN58" s="1">
        <v>3.75514515874665E-10</v>
      </c>
      <c r="AO58" s="1">
        <v>0.25139434744435601</v>
      </c>
      <c r="AP58" s="1">
        <v>8.5258816814041608E-6</v>
      </c>
      <c r="AQ58" s="1">
        <v>3.4921333774680999E-2</v>
      </c>
      <c r="AR58" s="1">
        <v>0.112892936749481</v>
      </c>
      <c r="AS58" s="1">
        <v>5.6491682179189404E-6</v>
      </c>
      <c r="AT58" s="1">
        <v>1.08529640603217E-4</v>
      </c>
      <c r="AU58" s="1">
        <v>7.4353456804205398E-11</v>
      </c>
      <c r="AV58">
        <f>-0.309127193162825-153</f>
        <v>-153.30912719316282</v>
      </c>
      <c r="AW58" s="1">
        <v>7.9315158227693403E-7</v>
      </c>
      <c r="AX58" t="s">
        <v>136</v>
      </c>
      <c r="AY58" s="1">
        <v>4.1553310366055396E-15</v>
      </c>
      <c r="AZ58" s="1">
        <v>1.9251768529452801E-20</v>
      </c>
      <c r="BA58" s="1">
        <v>4.1004855868949496E-40</v>
      </c>
      <c r="BB58">
        <f>-0.126234575211449-188</f>
        <v>-188.12623457521144</v>
      </c>
      <c r="BC58" s="1">
        <v>9.5303554084691392E-13</v>
      </c>
      <c r="BD58" s="1">
        <v>9.6404371711654308E-3</v>
      </c>
      <c r="BE58" s="1">
        <v>9.2065469044061606E-3</v>
      </c>
      <c r="BF58" s="1">
        <v>1.1014978381578E-3</v>
      </c>
      <c r="BG58" s="1">
        <v>-1.06967592195718E-85</v>
      </c>
      <c r="BH58" s="1">
        <v>6.584091913706E-3</v>
      </c>
      <c r="BI58" s="1">
        <v>1.6767494930851501E-2</v>
      </c>
      <c r="BJ58" s="1">
        <v>5.3734969653123797E-4</v>
      </c>
      <c r="BK58" s="1">
        <v>0.30258591446072702</v>
      </c>
      <c r="BL58" s="1">
        <v>6.2487889626234702E-6</v>
      </c>
      <c r="BM58" s="1">
        <v>1.07125817969059E-7</v>
      </c>
      <c r="BN58" s="1">
        <v>1.44750410519615E-11</v>
      </c>
      <c r="BO58" s="1">
        <v>2.21888099607027E-5</v>
      </c>
      <c r="BP58" s="1">
        <v>6.2004089368115098E-9</v>
      </c>
      <c r="BQ58" s="1">
        <v>1.3005507436501601E-5</v>
      </c>
      <c r="BR58" s="1">
        <v>2.1711100558200801E-8</v>
      </c>
      <c r="BS58" s="1">
        <v>2.4461420710462198E-3</v>
      </c>
      <c r="BT58" s="1">
        <v>1.2732791461670699E-4</v>
      </c>
      <c r="BU58" s="1">
        <v>8.7818591558683408E-6</v>
      </c>
      <c r="BV58" s="1">
        <v>6.7806210077564796E-6</v>
      </c>
      <c r="BW58" s="1">
        <v>8.8943404096907197E-9</v>
      </c>
      <c r="BX58" s="1">
        <v>1000000</v>
      </c>
      <c r="BY58" s="1">
        <v>209000</v>
      </c>
      <c r="BZ58" s="1">
        <v>20000</v>
      </c>
      <c r="CA58" s="1">
        <v>0</v>
      </c>
      <c r="CB58" s="1">
        <v>1</v>
      </c>
    </row>
    <row r="59" spans="1:80" x14ac:dyDescent="0.2">
      <c r="A59" s="2">
        <v>248400</v>
      </c>
      <c r="B59" s="1">
        <v>2.4542897410019499E-2</v>
      </c>
      <c r="C59" s="1">
        <v>3.97507795825555E-3</v>
      </c>
      <c r="D59" s="1">
        <v>4.7303387415011403E-2</v>
      </c>
      <c r="E59" s="1">
        <v>3.2387931433603002E-2</v>
      </c>
      <c r="F59" s="1">
        <v>2.2520279198127699E-2</v>
      </c>
      <c r="G59" s="1">
        <v>1.50703371869904E-2</v>
      </c>
      <c r="H59" s="1">
        <v>8.6585919012511399E-3</v>
      </c>
      <c r="I59" s="1">
        <v>0.23017655520158301</v>
      </c>
      <c r="J59" s="1">
        <v>2.5457103335038402E-2</v>
      </c>
      <c r="K59" t="s">
        <v>137</v>
      </c>
      <c r="L59" s="1">
        <v>9.7292464204102105E-3</v>
      </c>
      <c r="M59" s="1">
        <v>3.8378321574285199E-11</v>
      </c>
      <c r="N59" s="1">
        <v>7.4709051896001003E-3</v>
      </c>
      <c r="O59" s="1">
        <v>8.0736989475429597E-3</v>
      </c>
      <c r="P59" s="1">
        <v>1.17767624698047E-5</v>
      </c>
      <c r="Q59" s="1">
        <v>2.1106638699129201E-8</v>
      </c>
      <c r="R59" s="1">
        <v>1.3950425124420201E-2</v>
      </c>
      <c r="S59" s="1">
        <v>1.7353037233417399E-4</v>
      </c>
      <c r="T59" s="1">
        <v>9.7836049202729994E-7</v>
      </c>
      <c r="U59" s="1">
        <v>9.0045813465054105E-3</v>
      </c>
      <c r="V59" s="1">
        <v>8.7886157237363708E-3</v>
      </c>
      <c r="W59" s="1">
        <v>9.13322884992815E-13</v>
      </c>
      <c r="X59" s="1">
        <v>4.4696790769924199E-5</v>
      </c>
      <c r="Y59" s="1">
        <v>8.6157090453957602E-11</v>
      </c>
      <c r="Z59" s="1">
        <v>5.2588543392445801E-6</v>
      </c>
      <c r="AA59" s="1">
        <v>6.9893348512618404E-3</v>
      </c>
      <c r="AB59" s="1">
        <v>6.5629092657537096E-10</v>
      </c>
      <c r="AC59" s="1">
        <v>2.3626199286919798E-24</v>
      </c>
      <c r="AD59" s="1">
        <v>4.4634938711850796E-3</v>
      </c>
      <c r="AE59" s="1">
        <v>1.94456826240797E-3</v>
      </c>
      <c r="AF59" s="1">
        <v>1.9040804753437399E-4</v>
      </c>
      <c r="AG59" s="1">
        <v>9.5362749395330303E-7</v>
      </c>
      <c r="AH59" s="1">
        <v>2.26877635558448E-7</v>
      </c>
      <c r="AI59" s="1">
        <v>1.1713076217780801E-9</v>
      </c>
      <c r="AJ59" s="1">
        <v>1.04214272220961E-5</v>
      </c>
      <c r="AK59" s="1">
        <v>1.38733202947163E-8</v>
      </c>
      <c r="AL59" s="1">
        <v>9.9898783777674308E-3</v>
      </c>
      <c r="AM59" s="1">
        <v>5.29694316225089E-6</v>
      </c>
      <c r="AN59" s="1">
        <v>3.6847708652893401E-10</v>
      </c>
      <c r="AO59" s="1">
        <v>0.25149578858438598</v>
      </c>
      <c r="AP59" s="1">
        <v>8.29101352877514E-6</v>
      </c>
      <c r="AQ59" s="1">
        <v>3.4926524650075799E-2</v>
      </c>
      <c r="AR59" s="1">
        <v>0.11377300878923401</v>
      </c>
      <c r="AS59" s="1">
        <v>5.3533897067064297E-6</v>
      </c>
      <c r="AT59" s="1">
        <v>1.0885891536748E-4</v>
      </c>
      <c r="AU59" s="1">
        <v>7.3819540437197501E-11</v>
      </c>
      <c r="AV59">
        <f>-0.573176153401318-157</f>
        <v>-157.57317615340131</v>
      </c>
      <c r="AW59" s="1">
        <v>7.9384201014532296E-7</v>
      </c>
      <c r="AX59">
        <f>-0.37983766852275-319</f>
        <v>-319.37983766852273</v>
      </c>
      <c r="AY59" s="1">
        <v>3.7160682866909998E-15</v>
      </c>
      <c r="AZ59" s="1">
        <v>1.21175730819915E-20</v>
      </c>
      <c r="BA59" s="1">
        <v>1.12060774842568E-40</v>
      </c>
      <c r="BB59">
        <f>-0.816846082730046-192</f>
        <v>-192.81684608273005</v>
      </c>
      <c r="BC59" s="1">
        <v>8.2820847939447697E-13</v>
      </c>
      <c r="BD59" s="1">
        <v>9.73493231475972E-3</v>
      </c>
      <c r="BE59" s="1">
        <v>9.7151449263861503E-3</v>
      </c>
      <c r="BF59" s="1">
        <v>1.0968507782852699E-3</v>
      </c>
      <c r="BG59">
        <f>-0.282807666024065-138</f>
        <v>-138.28280766602407</v>
      </c>
      <c r="BH59" s="1">
        <v>6.3057295062810097E-3</v>
      </c>
      <c r="BI59" s="1">
        <v>1.6762742962140101E-2</v>
      </c>
      <c r="BJ59" s="1">
        <v>5.3555288321015704E-4</v>
      </c>
      <c r="BK59" s="1">
        <v>0.29986523619109801</v>
      </c>
      <c r="BL59" s="1">
        <v>6.2521345787894801E-6</v>
      </c>
      <c r="BM59" s="1">
        <v>1.07031006236849E-7</v>
      </c>
      <c r="BN59" s="1">
        <v>1.37185490967232E-11</v>
      </c>
      <c r="BO59" s="1">
        <v>2.1137292266128499E-5</v>
      </c>
      <c r="BP59" s="1">
        <v>6.0674996270431401E-9</v>
      </c>
      <c r="BQ59" s="1">
        <v>1.25903283639565E-5</v>
      </c>
      <c r="BR59" s="1">
        <v>2.1860820452651001E-8</v>
      </c>
      <c r="BS59" s="1">
        <v>2.4197036455888801E-3</v>
      </c>
      <c r="BT59" s="1">
        <v>1.29215926718895E-4</v>
      </c>
      <c r="BU59" s="1">
        <v>8.33155249267409E-6</v>
      </c>
      <c r="BV59" s="1">
        <v>6.5740294566256196E-6</v>
      </c>
      <c r="BW59" s="1">
        <v>8.9024510770948799E-9</v>
      </c>
      <c r="BX59" s="1">
        <v>1000000</v>
      </c>
      <c r="BY59" s="1">
        <v>209000</v>
      </c>
      <c r="BZ59" s="1">
        <v>20000</v>
      </c>
      <c r="CA59" s="1">
        <v>0</v>
      </c>
      <c r="CB59" s="1">
        <v>1</v>
      </c>
    </row>
    <row r="60" spans="1:80" x14ac:dyDescent="0.2">
      <c r="A60" s="2">
        <v>252000</v>
      </c>
      <c r="B60" s="1">
        <v>2.4562003288829799E-2</v>
      </c>
      <c r="C60" s="1">
        <v>3.9760550520560999E-3</v>
      </c>
      <c r="D60" s="1">
        <v>4.7529677530066601E-2</v>
      </c>
      <c r="E60" s="1">
        <v>3.2568284437361802E-2</v>
      </c>
      <c r="F60" s="1">
        <v>2.2566610853941099E-2</v>
      </c>
      <c r="G60" s="1">
        <v>1.51072642495759E-2</v>
      </c>
      <c r="H60" s="1">
        <v>8.6597713973166901E-3</v>
      </c>
      <c r="I60" s="1">
        <v>0.23018009368978001</v>
      </c>
      <c r="J60" s="1">
        <v>2.5437997456228101E-2</v>
      </c>
      <c r="K60" s="1">
        <v>0</v>
      </c>
      <c r="L60" s="1">
        <v>9.7272783911314508E-3</v>
      </c>
      <c r="M60" s="1">
        <v>3.8530437493661398E-11</v>
      </c>
      <c r="N60" s="1">
        <v>7.0215226261434701E-3</v>
      </c>
      <c r="O60" s="1">
        <v>7.7364340411505E-3</v>
      </c>
      <c r="P60" s="1">
        <v>1.1394580841844801E-5</v>
      </c>
      <c r="Q60" s="1">
        <v>1.9781637725486199E-8</v>
      </c>
      <c r="R60" s="1">
        <v>1.39473954092771E-2</v>
      </c>
      <c r="S60" s="1">
        <v>1.6659682834587001E-4</v>
      </c>
      <c r="T60" s="1">
        <v>9.7361440549152807E-7</v>
      </c>
      <c r="U60" s="1">
        <v>8.9972118900712005E-3</v>
      </c>
      <c r="V60" s="1">
        <v>8.7722620434621795E-3</v>
      </c>
      <c r="W60" s="1">
        <v>8.9193621724727503E-13</v>
      </c>
      <c r="X60" s="1">
        <v>4.4373396577507097E-5</v>
      </c>
      <c r="Y60" s="1">
        <v>8.4408631560241804E-11</v>
      </c>
      <c r="Z60" s="1">
        <v>5.0617334270769898E-6</v>
      </c>
      <c r="AA60" s="1">
        <v>7.0178634693425796E-3</v>
      </c>
      <c r="AB60" s="1">
        <v>6.8011213610208896E-10</v>
      </c>
      <c r="AC60" s="1">
        <v>2.3662210638086401E-24</v>
      </c>
      <c r="AD60" s="1">
        <v>4.47133859730114E-3</v>
      </c>
      <c r="AE60" s="1">
        <v>1.9379495034065699E-3</v>
      </c>
      <c r="AF60" s="1">
        <v>1.8953610605294401E-4</v>
      </c>
      <c r="AG60" s="1">
        <v>1.0096709471467201E-6</v>
      </c>
      <c r="AH60" s="1">
        <v>2.6185296255696999E-7</v>
      </c>
      <c r="AI60" s="1">
        <v>1.15683363630497E-9</v>
      </c>
      <c r="AJ60" s="1">
        <v>9.9198504207431603E-6</v>
      </c>
      <c r="AK60" s="1">
        <v>1.37178204847012E-8</v>
      </c>
      <c r="AL60" s="1">
        <v>1.00043353526923E-2</v>
      </c>
      <c r="AM60" s="1">
        <v>5.1349887853110096E-6</v>
      </c>
      <c r="AN60" s="1">
        <v>3.6430416903193501E-10</v>
      </c>
      <c r="AO60" s="1">
        <v>0.251603188699137</v>
      </c>
      <c r="AP60" s="1">
        <v>8.0654956468602092E-6</v>
      </c>
      <c r="AQ60" s="1">
        <v>3.4931627465400697E-2</v>
      </c>
      <c r="AR60" s="1">
        <v>0.114641014964254</v>
      </c>
      <c r="AS60" s="1">
        <v>5.0755825238833999E-6</v>
      </c>
      <c r="AT60" s="1">
        <v>1.09137748316982E-4</v>
      </c>
      <c r="AU60" s="1">
        <v>7.3950652909191605E-11</v>
      </c>
      <c r="AV60" t="s">
        <v>138</v>
      </c>
      <c r="AW60" s="1">
        <v>7.8835263054356905E-7</v>
      </c>
      <c r="AX60" s="1">
        <v>0</v>
      </c>
      <c r="AY60" s="1">
        <v>3.3257661987446299E-15</v>
      </c>
      <c r="AZ60" s="1">
        <v>7.6520018933992406E-21</v>
      </c>
      <c r="BA60" s="1">
        <v>3.0656678045861197E-41</v>
      </c>
      <c r="BB60" t="s">
        <v>139</v>
      </c>
      <c r="BC60" s="1">
        <v>7.2067334146377801E-13</v>
      </c>
      <c r="BD60" s="1">
        <v>9.8102045984041399E-3</v>
      </c>
      <c r="BE60" s="1">
        <v>1.01833331121081E-2</v>
      </c>
      <c r="BF60" s="1">
        <v>1.0922821725598501E-3</v>
      </c>
      <c r="BG60">
        <f>-0.101799757075543-191</f>
        <v>-191.10179975707555</v>
      </c>
      <c r="BH60" s="1">
        <v>6.0440536210785599E-3</v>
      </c>
      <c r="BI60" s="1">
        <v>1.6758047254122801E-2</v>
      </c>
      <c r="BJ60" s="1">
        <v>5.33759675019881E-4</v>
      </c>
      <c r="BK60" s="1">
        <v>0.29721862449866399</v>
      </c>
      <c r="BL60" s="1">
        <v>6.1811823592367502E-6</v>
      </c>
      <c r="BM60" s="1">
        <v>1.06081710465975E-7</v>
      </c>
      <c r="BN60" s="1">
        <v>1.3203593061341301E-11</v>
      </c>
      <c r="BO60" s="1">
        <v>2.04386612200521E-5</v>
      </c>
      <c r="BP60" s="1">
        <v>6.0278741760898198E-9</v>
      </c>
      <c r="BQ60" s="1">
        <v>1.2382602281781999E-5</v>
      </c>
      <c r="BR60" s="1">
        <v>2.12340076493081E-8</v>
      </c>
      <c r="BS60" s="1">
        <v>2.3556415661395201E-3</v>
      </c>
      <c r="BT60" s="1">
        <v>1.27414874366657E-4</v>
      </c>
      <c r="BU60" s="1">
        <v>8.0514074670656101E-6</v>
      </c>
      <c r="BV60" s="1">
        <v>6.46672022192564E-6</v>
      </c>
      <c r="BW60" s="1">
        <v>8.7099202063265794E-9</v>
      </c>
      <c r="BX60" s="1">
        <v>1000000</v>
      </c>
      <c r="BY60" s="1">
        <v>209000</v>
      </c>
      <c r="BZ60" s="1">
        <v>20000</v>
      </c>
      <c r="CA60" s="1">
        <v>0</v>
      </c>
      <c r="CB60" s="1">
        <v>1</v>
      </c>
    </row>
    <row r="61" spans="1:80" x14ac:dyDescent="0.2">
      <c r="A61" s="2">
        <v>255600</v>
      </c>
      <c r="B61" s="1">
        <v>2.4580607333540502E-2</v>
      </c>
      <c r="C61" s="1">
        <v>3.9770035539344701E-3</v>
      </c>
      <c r="D61" s="1">
        <v>4.7743850576197497E-2</v>
      </c>
      <c r="E61" s="1">
        <v>3.2741745099910298E-2</v>
      </c>
      <c r="F61" s="1">
        <v>2.2610942894620401E-2</v>
      </c>
      <c r="G61" s="1">
        <v>1.51431694371698E-2</v>
      </c>
      <c r="H61" s="1">
        <v>8.6609199504757099E-3</v>
      </c>
      <c r="I61" s="1">
        <v>0.230183539349257</v>
      </c>
      <c r="J61" s="1">
        <v>2.5419393411517398E-2</v>
      </c>
      <c r="K61" s="1">
        <v>0</v>
      </c>
      <c r="L61" s="1">
        <v>9.7253610160435607E-3</v>
      </c>
      <c r="M61" s="1">
        <v>3.8675697473997697E-11</v>
      </c>
      <c r="N61" s="1">
        <v>6.6117360839549003E-3</v>
      </c>
      <c r="O61" s="1">
        <v>7.4014235907051704E-3</v>
      </c>
      <c r="P61" s="1">
        <v>1.10165481421254E-5</v>
      </c>
      <c r="Q61" s="1">
        <v>1.8529786578497499E-8</v>
      </c>
      <c r="R61" s="1">
        <v>1.39444273958586E-2</v>
      </c>
      <c r="S61" s="1">
        <v>1.5781894179796901E-4</v>
      </c>
      <c r="T61" s="1">
        <v>9.690081287889231E-7</v>
      </c>
      <c r="U61" s="1">
        <v>8.9900364808112899E-3</v>
      </c>
      <c r="V61" s="1">
        <v>8.7563553759751004E-3</v>
      </c>
      <c r="W61" s="1">
        <v>8.6517884893720297E-13</v>
      </c>
      <c r="X61" s="1">
        <v>4.4060514276280397E-5</v>
      </c>
      <c r="Y61" s="1">
        <v>8.2738976565804302E-11</v>
      </c>
      <c r="Z61" s="1">
        <v>4.8299366517685801E-6</v>
      </c>
      <c r="AA61" s="1">
        <v>7.04452365428891E-3</v>
      </c>
      <c r="AB61" s="1">
        <v>6.9849772488292397E-10</v>
      </c>
      <c r="AC61" s="1">
        <v>2.3761336416533398E-24</v>
      </c>
      <c r="AD61" s="1">
        <v>4.4786216657222103E-3</v>
      </c>
      <c r="AE61" s="1">
        <v>1.9315214870231801E-3</v>
      </c>
      <c r="AF61" s="1">
        <v>1.8869027881149501E-4</v>
      </c>
      <c r="AG61" s="1">
        <v>1.06182167375567E-6</v>
      </c>
      <c r="AH61" s="1">
        <v>2.9446074613335502E-7</v>
      </c>
      <c r="AI61" s="1">
        <v>1.14449285614696E-9</v>
      </c>
      <c r="AJ61" s="1">
        <v>9.4632598229070408E-6</v>
      </c>
      <c r="AK61" s="1">
        <v>1.3647772835861399E-8</v>
      </c>
      <c r="AL61" s="1">
        <v>1.0018100988731999E-2</v>
      </c>
      <c r="AM61" s="1">
        <v>4.9821699745981696E-6</v>
      </c>
      <c r="AN61" s="1">
        <v>3.6095482311862E-10</v>
      </c>
      <c r="AO61" s="1">
        <v>0.25171428689378</v>
      </c>
      <c r="AP61" s="1">
        <v>7.8523575008958593E-6</v>
      </c>
      <c r="AQ61" s="1">
        <v>3.49365791841139E-2</v>
      </c>
      <c r="AR61" s="1">
        <v>0.11548138762426401</v>
      </c>
      <c r="AS61" s="1">
        <v>4.8150770520095004E-6</v>
      </c>
      <c r="AT61" s="1">
        <v>1.0937810694866999E-4</v>
      </c>
      <c r="AU61" s="1">
        <v>7.4265437416385894E-11</v>
      </c>
      <c r="AV61">
        <f>-0.431636032982431-161</f>
        <v>-161.43163603298242</v>
      </c>
      <c r="AW61" s="1">
        <v>7.8111639697810304E-7</v>
      </c>
      <c r="AX61" s="1">
        <v>0</v>
      </c>
      <c r="AY61" s="1">
        <v>2.9822631603908201E-15</v>
      </c>
      <c r="AZ61" s="1">
        <v>4.8596543955187704E-21</v>
      </c>
      <c r="BA61" s="1">
        <v>8.5036159202499195E-42</v>
      </c>
      <c r="BB61">
        <f>-0.795387347083213-197</f>
        <v>-197.79538734708322</v>
      </c>
      <c r="BC61" s="1">
        <v>6.2801344334694295E-13</v>
      </c>
      <c r="BD61" s="1">
        <v>9.8743938929696795E-3</v>
      </c>
      <c r="BE61" s="1">
        <v>1.0618403188462E-2</v>
      </c>
      <c r="BF61" s="1">
        <v>1.08784842739793E-3</v>
      </c>
      <c r="BG61" t="s">
        <v>140</v>
      </c>
      <c r="BH61" s="1">
        <v>5.8018450586417797E-3</v>
      </c>
      <c r="BI61" s="1">
        <v>1.6753446976781699E-2</v>
      </c>
      <c r="BJ61" s="1">
        <v>5.3201255529087502E-4</v>
      </c>
      <c r="BK61" s="1">
        <v>0.29466706458222303</v>
      </c>
      <c r="BL61" s="1">
        <v>6.0881713233144896E-6</v>
      </c>
      <c r="BM61" s="1">
        <v>1.04902798831646E-7</v>
      </c>
      <c r="BN61" s="1">
        <v>1.27619863804474E-11</v>
      </c>
      <c r="BO61" s="1">
        <v>1.98706526835923E-5</v>
      </c>
      <c r="BP61" s="1">
        <v>6.0123671739556302E-9</v>
      </c>
      <c r="BQ61" s="1">
        <v>1.2220609652759801E-5</v>
      </c>
      <c r="BR61" s="1">
        <v>2.0402710081109699E-8</v>
      </c>
      <c r="BS61" s="1">
        <v>2.2820725746144602E-3</v>
      </c>
      <c r="BT61" s="1">
        <v>1.2458883619497301E-4</v>
      </c>
      <c r="BU61" s="1">
        <v>7.8306552866554308E-6</v>
      </c>
      <c r="BV61" s="1">
        <v>6.38067511479935E-6</v>
      </c>
      <c r="BW61" s="1">
        <v>8.4636687205124405E-9</v>
      </c>
      <c r="BX61" s="1">
        <v>1000000</v>
      </c>
      <c r="BY61" s="1">
        <v>209000</v>
      </c>
      <c r="BZ61" s="1">
        <v>20000</v>
      </c>
      <c r="CA61" s="1">
        <v>0</v>
      </c>
      <c r="CB61" s="1">
        <v>1</v>
      </c>
    </row>
    <row r="62" spans="1:80" x14ac:dyDescent="0.2">
      <c r="A62" s="2">
        <v>259200</v>
      </c>
      <c r="B62" s="1">
        <v>2.4598648015487501E-2</v>
      </c>
      <c r="C62" s="1">
        <v>3.9779209686964497E-3</v>
      </c>
      <c r="D62" s="1">
        <v>4.79479776823706E-2</v>
      </c>
      <c r="E62" s="1">
        <v>3.2909219093205398E-2</v>
      </c>
      <c r="F62" s="1">
        <v>2.26534419947199E-2</v>
      </c>
      <c r="G62" s="1">
        <v>1.51780375137854E-2</v>
      </c>
      <c r="H62" s="1">
        <v>8.6620366673133501E-3</v>
      </c>
      <c r="I62" s="1">
        <v>0.23018688949977001</v>
      </c>
      <c r="J62" s="1">
        <v>2.5401352729570399E-2</v>
      </c>
      <c r="K62" s="1">
        <v>0</v>
      </c>
      <c r="L62" s="1">
        <v>9.7235007230397508E-3</v>
      </c>
      <c r="M62" s="1">
        <v>3.8813912596265702E-11</v>
      </c>
      <c r="N62" s="1">
        <v>6.2337838989728203E-3</v>
      </c>
      <c r="O62" s="1">
        <v>7.0679754985033903E-3</v>
      </c>
      <c r="P62" s="1">
        <v>1.06415349592921E-5</v>
      </c>
      <c r="Q62" s="1">
        <v>1.73456014729821E-8</v>
      </c>
      <c r="R62" s="1">
        <v>1.3941522116917199E-2</v>
      </c>
      <c r="S62" s="1">
        <v>1.48827622128545E-4</v>
      </c>
      <c r="T62" s="1">
        <v>9.6455487589375607E-7</v>
      </c>
      <c r="U62" s="1">
        <v>8.9830788093268991E-3</v>
      </c>
      <c r="V62" s="1">
        <v>8.7409468448269492E-3</v>
      </c>
      <c r="W62" s="1">
        <v>8.3727555784872798E-13</v>
      </c>
      <c r="X62" s="1">
        <v>4.3758997261857502E-5</v>
      </c>
      <c r="Y62" s="1">
        <v>8.1150296953791205E-11</v>
      </c>
      <c r="Z62" s="1">
        <v>4.59346326993198E-6</v>
      </c>
      <c r="AA62" s="1">
        <v>7.0696064782590799E-3</v>
      </c>
      <c r="AB62" s="1">
        <v>7.1320344851728097E-10</v>
      </c>
      <c r="AC62" s="1">
        <v>2.3878719889207E-24</v>
      </c>
      <c r="AD62" s="1">
        <v>4.4854633261166401E-3</v>
      </c>
      <c r="AE62" s="1">
        <v>1.9253040130683501E-3</v>
      </c>
      <c r="AF62" s="1">
        <v>1.87873082273701E-4</v>
      </c>
      <c r="AG62" s="1">
        <v>1.11019490881724E-6</v>
      </c>
      <c r="AH62" s="1">
        <v>3.2476516979353002E-7</v>
      </c>
      <c r="AI62" s="1">
        <v>1.13282570309296E-9</v>
      </c>
      <c r="AJ62" s="1">
        <v>9.0463197045658396E-6</v>
      </c>
      <c r="AK62" s="1">
        <v>1.3600917755314601E-8</v>
      </c>
      <c r="AL62" s="1">
        <v>1.0031448672094399E-2</v>
      </c>
      <c r="AM62" s="1">
        <v>4.8385478775903297E-6</v>
      </c>
      <c r="AN62" s="1">
        <v>3.57866269997299E-10</v>
      </c>
      <c r="AO62" s="1">
        <v>0.25182793995175301</v>
      </c>
      <c r="AP62" s="1">
        <v>7.6517306455058303E-6</v>
      </c>
      <c r="AQ62" s="1">
        <v>3.4941364897736797E-2</v>
      </c>
      <c r="AR62" s="1">
        <v>0.116290675388215</v>
      </c>
      <c r="AS62" s="1">
        <v>4.5707634011092402E-6</v>
      </c>
      <c r="AT62" s="1">
        <v>1.09586149219508E-4</v>
      </c>
      <c r="AU62" s="1">
        <v>7.4633597989099195E-11</v>
      </c>
      <c r="AV62" t="s">
        <v>141</v>
      </c>
      <c r="AW62" s="1">
        <v>7.7330362816841599E-7</v>
      </c>
      <c r="AX62" s="1">
        <v>0</v>
      </c>
      <c r="AY62" s="1">
        <v>2.6802971602427399E-15</v>
      </c>
      <c r="AZ62" s="1">
        <v>3.1064707331513201E-21</v>
      </c>
      <c r="BA62" s="1">
        <v>2.4308242910758401E-42</v>
      </c>
      <c r="BB62" t="s">
        <v>142</v>
      </c>
      <c r="BC62" s="1">
        <v>5.4806870996405697E-13</v>
      </c>
      <c r="BD62" s="1">
        <v>9.9298944485513609E-3</v>
      </c>
      <c r="BE62" s="1">
        <v>1.1024390362163799E-2</v>
      </c>
      <c r="BF62" s="1">
        <v>1.0835628937778401E-3</v>
      </c>
      <c r="BG62">
        <f>-0.253430650301985-284</f>
        <v>-284.25343065030199</v>
      </c>
      <c r="BH62" s="1">
        <v>5.57845527396223E-3</v>
      </c>
      <c r="BI62" s="1">
        <v>1.6748953923639901E-2</v>
      </c>
      <c r="BJ62" s="1">
        <v>5.30322911896249E-4</v>
      </c>
      <c r="BK62" s="1">
        <v>0.29221384003416501</v>
      </c>
      <c r="BL62" s="1">
        <v>5.9874211949232397E-6</v>
      </c>
      <c r="BM62" s="1">
        <v>1.03658360079385E-7</v>
      </c>
      <c r="BN62" s="1">
        <v>1.2348390208501199E-11</v>
      </c>
      <c r="BO62" s="1">
        <v>1.9369229665103999E-5</v>
      </c>
      <c r="BP62" s="1">
        <v>6.0019752427593598E-9</v>
      </c>
      <c r="BQ62" s="1">
        <v>1.20621513797096E-5</v>
      </c>
      <c r="BR62" s="1">
        <v>1.9528206919129699E-8</v>
      </c>
      <c r="BS62" s="1">
        <v>2.2068488517144099E-3</v>
      </c>
      <c r="BT62" s="1">
        <v>1.21494331425464E-4</v>
      </c>
      <c r="BU62" s="1">
        <v>7.6380572133322507E-6</v>
      </c>
      <c r="BV62" s="1">
        <v>6.2953157021650199E-6</v>
      </c>
      <c r="BW62" s="1">
        <v>8.2048361783690702E-9</v>
      </c>
      <c r="BX62" s="1">
        <v>1000000</v>
      </c>
      <c r="BY62" s="1">
        <v>209000</v>
      </c>
      <c r="BZ62" s="1">
        <v>20000</v>
      </c>
      <c r="CA62" s="1">
        <v>0</v>
      </c>
      <c r="CB62" s="1">
        <v>1</v>
      </c>
    </row>
    <row r="63" spans="1:80" x14ac:dyDescent="0.2">
      <c r="A63" s="2">
        <v>262800</v>
      </c>
      <c r="B63" s="1">
        <v>2.46161148797098E-2</v>
      </c>
      <c r="C63" s="1">
        <v>3.9788071558658402E-3</v>
      </c>
      <c r="D63" s="1">
        <v>4.81431881335131E-2</v>
      </c>
      <c r="E63" s="1">
        <v>3.3071001822962902E-2</v>
      </c>
      <c r="F63" s="1">
        <v>2.2694229048982401E-2</v>
      </c>
      <c r="G63" s="1">
        <v>1.5211840274673901E-2</v>
      </c>
      <c r="H63" s="1">
        <v>8.6631215307731192E-3</v>
      </c>
      <c r="I63" s="1">
        <v>0.23019014409014901</v>
      </c>
      <c r="J63" s="1">
        <v>2.5383885865348101E-2</v>
      </c>
      <c r="K63" s="1">
        <v>0</v>
      </c>
      <c r="L63" s="1">
        <v>9.7216986802466897E-3</v>
      </c>
      <c r="M63" s="1">
        <v>3.89452933139055E-11</v>
      </c>
      <c r="N63" s="1">
        <v>5.8831805428044004E-3</v>
      </c>
      <c r="O63" s="1">
        <v>6.7372438386579204E-3</v>
      </c>
      <c r="P63" s="1">
        <v>1.02696885479696E-5</v>
      </c>
      <c r="Q63" s="1">
        <v>1.6225249455878199E-8</v>
      </c>
      <c r="R63" s="1">
        <v>1.3938673607115501E-2</v>
      </c>
      <c r="S63" s="1">
        <v>1.4008017947018199E-4</v>
      </c>
      <c r="T63" s="1">
        <v>9.6025570628316903E-7</v>
      </c>
      <c r="U63" s="1">
        <v>8.9763428657526692E-3</v>
      </c>
      <c r="V63" s="1">
        <v>8.7260438424144205E-3</v>
      </c>
      <c r="W63" s="1">
        <v>8.0947914311282598E-13</v>
      </c>
      <c r="X63" s="1">
        <v>4.3468834619242497E-5</v>
      </c>
      <c r="Y63" s="1">
        <v>7.9640173719076506E-11</v>
      </c>
      <c r="Z63" s="1">
        <v>4.3610679396148997E-6</v>
      </c>
      <c r="AA63" s="1">
        <v>7.0932898435310697E-3</v>
      </c>
      <c r="AB63" s="1">
        <v>7.2495001775581604E-10</v>
      </c>
      <c r="AC63" s="1">
        <v>2.4001342766582901E-24</v>
      </c>
      <c r="AD63" s="1">
        <v>4.4919303324986301E-3</v>
      </c>
      <c r="AE63" s="1">
        <v>1.91929917842123E-3</v>
      </c>
      <c r="AF63" s="1">
        <v>1.8708470083770299E-4</v>
      </c>
      <c r="AG63" s="1">
        <v>1.1550401050104601E-6</v>
      </c>
      <c r="AH63" s="1">
        <v>3.5291461648209798E-7</v>
      </c>
      <c r="AI63" s="1">
        <v>1.1214399549019201E-9</v>
      </c>
      <c r="AJ63" s="1">
        <v>8.6643974482664203E-6</v>
      </c>
      <c r="AK63" s="1">
        <v>1.3559236630287299E-8</v>
      </c>
      <c r="AL63" s="1">
        <v>1.0044376661905901E-2</v>
      </c>
      <c r="AM63" s="1">
        <v>4.7036592474078197E-6</v>
      </c>
      <c r="AN63" s="1">
        <v>3.54885049013324E-10</v>
      </c>
      <c r="AO63" s="1">
        <v>0.25194339553573503</v>
      </c>
      <c r="AP63" s="1">
        <v>7.46300791508798E-6</v>
      </c>
      <c r="AQ63" s="1">
        <v>3.4945983342980498E-2</v>
      </c>
      <c r="AR63" s="1">
        <v>0.117068778413341</v>
      </c>
      <c r="AS63" s="1">
        <v>4.3414918070441604E-6</v>
      </c>
      <c r="AT63" s="1">
        <v>1.0976603240326299E-4</v>
      </c>
      <c r="AU63" s="1">
        <v>7.5016912622416101E-11</v>
      </c>
      <c r="AV63">
        <f>-0.220328661791488-164</f>
        <v>-164.22032866179148</v>
      </c>
      <c r="AW63" s="1">
        <v>7.6528449268338202E-7</v>
      </c>
      <c r="AX63" s="1">
        <v>0</v>
      </c>
      <c r="AY63" s="1">
        <v>2.4145164135822102E-15</v>
      </c>
      <c r="AZ63" s="1">
        <v>1.9989034703822401E-21</v>
      </c>
      <c r="BA63" s="1">
        <v>7.1688235886338297E-43</v>
      </c>
      <c r="BB63">
        <f>-0.11339041701756-200</f>
        <v>-200.11339041701757</v>
      </c>
      <c r="BC63" s="1">
        <v>4.7898597082655802E-13</v>
      </c>
      <c r="BD63" s="1">
        <v>9.9775264282234294E-3</v>
      </c>
      <c r="BE63" s="1">
        <v>1.1404206695153501E-2</v>
      </c>
      <c r="BF63" s="1">
        <v>1.07942671662512E-3</v>
      </c>
      <c r="BG63" t="s">
        <v>143</v>
      </c>
      <c r="BH63" s="1">
        <v>5.37245671956443E-3</v>
      </c>
      <c r="BI63" s="1">
        <v>1.6744571823040701E-2</v>
      </c>
      <c r="BJ63" s="1">
        <v>5.2869326068998295E-4</v>
      </c>
      <c r="BK63" s="1">
        <v>0.28985741172924601</v>
      </c>
      <c r="BL63" s="1">
        <v>5.8833395256136603E-6</v>
      </c>
      <c r="BM63" s="1">
        <v>1.02399388485162E-7</v>
      </c>
      <c r="BN63" s="1">
        <v>1.1949466749000199E-11</v>
      </c>
      <c r="BO63" s="1">
        <v>1.8912791802244801E-5</v>
      </c>
      <c r="BP63" s="1">
        <v>5.9911233844037504E-9</v>
      </c>
      <c r="BQ63" s="1">
        <v>1.18961800938375E-5</v>
      </c>
      <c r="BR63" s="1">
        <v>1.8657493341034402E-8</v>
      </c>
      <c r="BS63" s="1">
        <v>2.1322556620298702E-3</v>
      </c>
      <c r="BT63" s="1">
        <v>1.18353244063803E-4</v>
      </c>
      <c r="BU63" s="1">
        <v>7.4632802326532196E-6</v>
      </c>
      <c r="BV63" s="1">
        <v>6.2052975623156002E-6</v>
      </c>
      <c r="BW63" s="1">
        <v>7.9457010030971506E-9</v>
      </c>
      <c r="BX63" s="1">
        <v>1000000</v>
      </c>
      <c r="BY63" s="1">
        <v>209000</v>
      </c>
      <c r="BZ63" s="1">
        <v>20000</v>
      </c>
      <c r="CA63" s="1">
        <v>0</v>
      </c>
      <c r="CB63" s="1">
        <v>1</v>
      </c>
    </row>
    <row r="64" spans="1:80" x14ac:dyDescent="0.2">
      <c r="A64" s="2">
        <v>266400</v>
      </c>
      <c r="B64" s="1">
        <v>2.4633013226717401E-2</v>
      </c>
      <c r="C64" s="1">
        <v>3.9796626817530396E-3</v>
      </c>
      <c r="D64" s="1">
        <v>4.8330271800833401E-2</v>
      </c>
      <c r="E64" s="1">
        <v>3.3227220465077402E-2</v>
      </c>
      <c r="F64" s="1">
        <v>2.2733404028242001E-2</v>
      </c>
      <c r="G64" s="1">
        <v>1.5244552195898899E-2</v>
      </c>
      <c r="H64" s="1">
        <v>8.6641748133201597E-3</v>
      </c>
      <c r="I64" s="1">
        <v>0.23019330393779</v>
      </c>
      <c r="J64" s="1">
        <v>2.53669875183405E-2</v>
      </c>
      <c r="K64" s="1">
        <v>0</v>
      </c>
      <c r="L64" s="1">
        <v>9.7199544285867003E-3</v>
      </c>
      <c r="M64" s="1">
        <v>3.9070154263770403E-11</v>
      </c>
      <c r="N64" s="1">
        <v>5.5566794997477702E-3</v>
      </c>
      <c r="O64" s="1">
        <v>6.4107013987041699E-3</v>
      </c>
      <c r="P64" s="1">
        <v>9.9014824087099505E-6</v>
      </c>
      <c r="Q64" s="1">
        <v>1.5165496430582101E-8</v>
      </c>
      <c r="R64" s="1">
        <v>1.3935874406591499E-2</v>
      </c>
      <c r="S64" s="1">
        <v>1.3169513178953499E-4</v>
      </c>
      <c r="T64" s="1">
        <v>9.5610799514730108E-7</v>
      </c>
      <c r="U64" s="1">
        <v>8.9698265651095496E-3</v>
      </c>
      <c r="V64" s="1">
        <v>8.7116403518758094E-3</v>
      </c>
      <c r="W64" s="1">
        <v>7.8217073680778898E-13</v>
      </c>
      <c r="X64" s="1">
        <v>4.3189759315820103E-5</v>
      </c>
      <c r="Y64" s="1">
        <v>7.8204990345998804E-11</v>
      </c>
      <c r="Z64" s="1">
        <v>4.1352814402838302E-6</v>
      </c>
      <c r="AA64" s="1">
        <v>7.1157063834161099E-3</v>
      </c>
      <c r="AB64" s="1">
        <v>7.3411990892425002E-10</v>
      </c>
      <c r="AC64" s="1">
        <v>2.4125955093283301E-24</v>
      </c>
      <c r="AD64" s="1">
        <v>4.4980693553279003E-3</v>
      </c>
      <c r="AE64" s="1">
        <v>1.91350370005725E-3</v>
      </c>
      <c r="AF64" s="1">
        <v>1.86324615323042E-4</v>
      </c>
      <c r="AG64" s="1">
        <v>1.1966267386449501E-6</v>
      </c>
      <c r="AH64" s="1">
        <v>3.7907066880120402E-7</v>
      </c>
      <c r="AI64" s="1">
        <v>1.1102427106701501E-9</v>
      </c>
      <c r="AJ64" s="1">
        <v>8.3134714508442704E-6</v>
      </c>
      <c r="AK64" s="1">
        <v>1.3517546890608699E-8</v>
      </c>
      <c r="AL64" s="1">
        <v>1.00568153770683E-2</v>
      </c>
      <c r="AM64" s="1">
        <v>4.5769299415724903E-6</v>
      </c>
      <c r="AN64" s="1">
        <v>3.5197322829895698E-10</v>
      </c>
      <c r="AO64" s="1">
        <v>0.25206007073718301</v>
      </c>
      <c r="AP64" s="1">
        <v>7.28542251051213E-6</v>
      </c>
      <c r="AQ64" s="1">
        <v>3.4950437386025199E-2</v>
      </c>
      <c r="AR64" s="1">
        <v>0.117816528086887</v>
      </c>
      <c r="AS64" s="1">
        <v>4.1261715434954298E-6</v>
      </c>
      <c r="AT64" s="1">
        <v>1.09921052240434E-4</v>
      </c>
      <c r="AU64" s="1">
        <v>7.54060664729437E-11</v>
      </c>
      <c r="AV64" t="s">
        <v>144</v>
      </c>
      <c r="AW64" s="1">
        <v>7.5719014373646503E-7</v>
      </c>
      <c r="AX64" s="1">
        <v>0</v>
      </c>
      <c r="AY64" s="1">
        <v>2.1801294872535199E-15</v>
      </c>
      <c r="AZ64" s="1">
        <v>1.29461194325307E-21</v>
      </c>
      <c r="BA64" s="1">
        <v>2.1809646372215402E-43</v>
      </c>
      <c r="BB64" t="s">
        <v>145</v>
      </c>
      <c r="BC64" s="1">
        <v>4.1919262398485901E-13</v>
      </c>
      <c r="BD64" s="1">
        <v>1.00176775149737E-2</v>
      </c>
      <c r="BE64" s="1">
        <v>1.17602304219331E-2</v>
      </c>
      <c r="BF64" s="1">
        <v>1.0754373479187299E-3</v>
      </c>
      <c r="BG64" t="s">
        <v>146</v>
      </c>
      <c r="BH64" s="1">
        <v>5.1823312352207397E-3</v>
      </c>
      <c r="BI64" s="1">
        <v>1.6740301716538501E-2</v>
      </c>
      <c r="BJ64" s="1">
        <v>5.27123398732649E-4</v>
      </c>
      <c r="BK64" s="1">
        <v>0.28759492337966203</v>
      </c>
      <c r="BL64" s="1">
        <v>5.7773953988340297E-6</v>
      </c>
      <c r="BM64" s="1">
        <v>1.01143228545107E-7</v>
      </c>
      <c r="BN64" s="1">
        <v>1.15612018753825E-11</v>
      </c>
      <c r="BO64" s="1">
        <v>1.8492069052521098E-5</v>
      </c>
      <c r="BP64" s="1">
        <v>5.97826272965845E-9</v>
      </c>
      <c r="BQ64" s="1">
        <v>1.1720685158823701E-5</v>
      </c>
      <c r="BR64" s="1">
        <v>1.7804128567729199E-8</v>
      </c>
      <c r="BS64" s="1">
        <v>2.0589308781130398E-3</v>
      </c>
      <c r="BT64" s="1">
        <v>1.15230907655505E-4</v>
      </c>
      <c r="BU64" s="1">
        <v>7.30221552162509E-6</v>
      </c>
      <c r="BV64" s="1">
        <v>6.1097469351177798E-6</v>
      </c>
      <c r="BW64" s="1">
        <v>7.6900614017653501E-9</v>
      </c>
      <c r="BX64" s="1">
        <v>1000000</v>
      </c>
      <c r="BY64" s="1">
        <v>209000</v>
      </c>
      <c r="BZ64" s="1">
        <v>20000</v>
      </c>
      <c r="CA64" s="1">
        <v>0</v>
      </c>
      <c r="CB64" s="1">
        <v>1</v>
      </c>
    </row>
    <row r="65" spans="1:80" x14ac:dyDescent="0.2">
      <c r="A65" s="2">
        <v>270000</v>
      </c>
      <c r="B65" s="1">
        <v>2.4649353302501901E-2</v>
      </c>
      <c r="C65" s="1">
        <v>3.9804883170159299E-3</v>
      </c>
      <c r="D65" s="1">
        <v>4.8509863524387999E-2</v>
      </c>
      <c r="E65" s="1">
        <v>3.3377963448261903E-2</v>
      </c>
      <c r="F65" s="1">
        <v>2.27710541780945E-2</v>
      </c>
      <c r="G65" s="1">
        <v>1.5276154413267099E-2</v>
      </c>
      <c r="H65" s="1">
        <v>8.6651968951854501E-3</v>
      </c>
      <c r="I65" s="1">
        <v>0.23019637018338601</v>
      </c>
      <c r="J65" s="1">
        <v>2.5350647442555999E-2</v>
      </c>
      <c r="K65" s="1">
        <v>0</v>
      </c>
      <c r="L65" s="1">
        <v>9.7182669943798993E-3</v>
      </c>
      <c r="M65" s="1">
        <v>3.9188826966904902E-11</v>
      </c>
      <c r="N65" s="1">
        <v>5.2516321019073003E-3</v>
      </c>
      <c r="O65" s="1">
        <v>6.08971817450086E-3</v>
      </c>
      <c r="P65" s="1">
        <v>9.5374381562713092E-6</v>
      </c>
      <c r="Q65" s="1">
        <v>1.41633912808674E-8</v>
      </c>
      <c r="R65" s="1">
        <v>1.3933117188599801E-2</v>
      </c>
      <c r="S65" s="1">
        <v>1.23695596581944E-4</v>
      </c>
      <c r="T65" s="1">
        <v>9.5210801822992501E-7</v>
      </c>
      <c r="U65" s="1">
        <v>8.9635259173089891E-3</v>
      </c>
      <c r="V65" s="1">
        <v>8.6977262144855693E-3</v>
      </c>
      <c r="W65" s="1">
        <v>7.5547200573088202E-13</v>
      </c>
      <c r="X65" s="1">
        <v>4.2921432653283701E-5</v>
      </c>
      <c r="Y65" s="1">
        <v>7.6840936247731404E-11</v>
      </c>
      <c r="Z65" s="1">
        <v>3.9168375342920903E-6</v>
      </c>
      <c r="AA65" s="1">
        <v>7.13696533606362E-3</v>
      </c>
      <c r="AB65" s="1">
        <v>7.4097435216055401E-10</v>
      </c>
      <c r="AC65" s="1">
        <v>2.4252138635697398E-24</v>
      </c>
      <c r="AD65" s="1">
        <v>4.50391738919537E-3</v>
      </c>
      <c r="AE65" s="1">
        <v>1.9079126735289101E-3</v>
      </c>
      <c r="AF65" s="1">
        <v>1.8559209882942801E-4</v>
      </c>
      <c r="AG65" s="1">
        <v>1.2352128961899099E-6</v>
      </c>
      <c r="AH65" s="1">
        <v>4.0338849187260899E-7</v>
      </c>
      <c r="AI65" s="1">
        <v>1.0992241357574801E-9</v>
      </c>
      <c r="AJ65" s="1">
        <v>7.9900381053864099E-6</v>
      </c>
      <c r="AK65" s="1">
        <v>1.3474449111826901E-8</v>
      </c>
      <c r="AL65" s="1">
        <v>1.00686886455647E-2</v>
      </c>
      <c r="AM65" s="1">
        <v>4.4577917744320799E-6</v>
      </c>
      <c r="AN65" s="1">
        <v>3.4912567884752301E-10</v>
      </c>
      <c r="AO65" s="1">
        <v>0.25217747468891999</v>
      </c>
      <c r="AP65" s="1">
        <v>7.1182122704558703E-6</v>
      </c>
      <c r="AQ65" s="1">
        <v>3.4954731123073401E-2</v>
      </c>
      <c r="AR65" s="1">
        <v>0.118534970052575</v>
      </c>
      <c r="AS65" s="1">
        <v>3.9237927178575897E-6</v>
      </c>
      <c r="AT65" s="1">
        <v>1.1005402884588101E-4</v>
      </c>
      <c r="AU65" s="1">
        <v>7.5800011310396099E-11</v>
      </c>
      <c r="AV65">
        <f>-0.126226027328777-167</f>
        <v>-167.12622602732878</v>
      </c>
      <c r="AW65" s="1">
        <v>7.4907717546206998E-7</v>
      </c>
      <c r="AX65" s="1">
        <v>0</v>
      </c>
      <c r="AY65" s="1">
        <v>1.9729870371834399E-15</v>
      </c>
      <c r="AZ65" s="1">
        <v>8.4382271293431796E-22</v>
      </c>
      <c r="BA65" s="1">
        <v>6.8417930750310902E-44</v>
      </c>
      <c r="BB65">
        <f>-0.204027278815681-204</f>
        <v>-204.20402727881569</v>
      </c>
      <c r="BC65" s="1">
        <v>3.6735652270958598E-13</v>
      </c>
      <c r="BD65" s="1">
        <v>1.00506429367666E-2</v>
      </c>
      <c r="BE65" s="1">
        <v>1.2094509816377001E-2</v>
      </c>
      <c r="BF65" s="1">
        <v>1.07159114058747E-3</v>
      </c>
      <c r="BG65" t="s">
        <v>147</v>
      </c>
      <c r="BH65" s="1">
        <v>5.0066521387643502E-3</v>
      </c>
      <c r="BI65" s="1">
        <v>1.6736143644484301E-2</v>
      </c>
      <c r="BJ65" s="1">
        <v>5.25612279255208E-4</v>
      </c>
      <c r="BK65" s="1">
        <v>0.28542324493749599</v>
      </c>
      <c r="BL65" s="1">
        <v>5.6701666608991603E-6</v>
      </c>
      <c r="BM65" s="1">
        <v>9.9896808588773504E-8</v>
      </c>
      <c r="BN65" s="1">
        <v>1.1182253324395701E-11</v>
      </c>
      <c r="BO65" s="1">
        <v>1.8101668909149799E-5</v>
      </c>
      <c r="BP65" s="1">
        <v>5.9630244650151898E-9</v>
      </c>
      <c r="BQ65" s="1">
        <v>1.1536198916676001E-5</v>
      </c>
      <c r="BR65" s="1">
        <v>1.6972066209254301E-8</v>
      </c>
      <c r="BS65" s="1">
        <v>1.9870419657937901E-3</v>
      </c>
      <c r="BT65" s="1">
        <v>1.1214673778424E-4</v>
      </c>
      <c r="BU65" s="1">
        <v>7.1526478169463896E-6</v>
      </c>
      <c r="BV65" s="1">
        <v>6.0090295743217204E-6</v>
      </c>
      <c r="BW65" s="1">
        <v>7.4391851515884498E-9</v>
      </c>
      <c r="BX65" s="1">
        <v>1000000</v>
      </c>
      <c r="BY65" s="1">
        <v>209000</v>
      </c>
      <c r="BZ65" s="1">
        <v>20000</v>
      </c>
      <c r="CA65" s="1">
        <v>0</v>
      </c>
      <c r="CB65" s="1">
        <v>1</v>
      </c>
    </row>
    <row r="66" spans="1:80" x14ac:dyDescent="0.2">
      <c r="A66" s="2">
        <v>273600</v>
      </c>
      <c r="B66" s="1">
        <v>2.4665147033694899E-2</v>
      </c>
      <c r="C66" s="1">
        <v>3.9812848866077801E-3</v>
      </c>
      <c r="D66" s="1">
        <v>4.8682502750014997E-2</v>
      </c>
      <c r="E66" s="1">
        <v>3.3523315851320602E-2</v>
      </c>
      <c r="F66" s="1">
        <v>2.28072569853707E-2</v>
      </c>
      <c r="G66" s="1">
        <v>1.53066351149238E-2</v>
      </c>
      <c r="H66" s="1">
        <v>8.6661882067982903E-3</v>
      </c>
      <c r="I66" s="1">
        <v>0.23019934411822399</v>
      </c>
      <c r="J66" s="1">
        <v>2.5334853711363001E-2</v>
      </c>
      <c r="K66" s="1">
        <v>0</v>
      </c>
      <c r="L66" s="1">
        <v>9.7166352256467404E-3</v>
      </c>
      <c r="M66" s="1">
        <v>3.9301634989471099E-11</v>
      </c>
      <c r="N66" s="1">
        <v>4.9657757848146997E-3</v>
      </c>
      <c r="O66" s="1">
        <v>5.77546635927153E-3</v>
      </c>
      <c r="P66" s="1">
        <v>9.1780501434400196E-6</v>
      </c>
      <c r="Q66" s="1">
        <v>1.32161691949865E-8</v>
      </c>
      <c r="R66" s="1">
        <v>1.3930395200259901E-2</v>
      </c>
      <c r="S66" s="1">
        <v>1.16077806222215E-4</v>
      </c>
      <c r="T66" s="1">
        <v>9.4825173002122105E-7</v>
      </c>
      <c r="U66" s="1">
        <v>8.9574362864506298E-3</v>
      </c>
      <c r="V66" s="1">
        <v>8.6842899236630206E-3</v>
      </c>
      <c r="W66" s="1">
        <v>7.2942354694729203E-13</v>
      </c>
      <c r="X66" s="1">
        <v>4.2663499272737697E-5</v>
      </c>
      <c r="Y66" s="1">
        <v>7.5544292272878704E-11</v>
      </c>
      <c r="Z66" s="1">
        <v>3.7059304876918202E-6</v>
      </c>
      <c r="AA66" s="1">
        <v>7.1571600264019302E-3</v>
      </c>
      <c r="AB66" s="1">
        <v>7.4572240801804803E-10</v>
      </c>
      <c r="AC66" s="1">
        <v>2.4380284199365399E-24</v>
      </c>
      <c r="AD66" s="1">
        <v>4.50950525672954E-3</v>
      </c>
      <c r="AE66" s="1">
        <v>1.9025207030209401E-3</v>
      </c>
      <c r="AF66" s="1">
        <v>1.84886365483966E-4</v>
      </c>
      <c r="AG66" s="1">
        <v>1.2710378537882899E-6</v>
      </c>
      <c r="AH66" s="1">
        <v>4.2601214265549897E-7</v>
      </c>
      <c r="AI66" s="1">
        <v>1.0883946023096599E-9</v>
      </c>
      <c r="AJ66" s="1">
        <v>7.6910363172362596E-6</v>
      </c>
      <c r="AK66" s="1">
        <v>1.34296559509732E-8</v>
      </c>
      <c r="AL66" s="1">
        <v>1.00799300223258E-2</v>
      </c>
      <c r="AM66" s="1">
        <v>4.34571201451682E-6</v>
      </c>
      <c r="AN66" s="1">
        <v>3.4634575674785498E-10</v>
      </c>
      <c r="AO66" s="1">
        <v>0.25229518015582902</v>
      </c>
      <c r="AP66" s="1">
        <v>6.9606614609759104E-6</v>
      </c>
      <c r="AQ66" s="1">
        <v>3.49588690095207E-2</v>
      </c>
      <c r="AR66" s="1">
        <v>0.11922516485317</v>
      </c>
      <c r="AS66" s="1">
        <v>3.7334264301572001E-6</v>
      </c>
      <c r="AT66" s="1">
        <v>1.10167446609997E-4</v>
      </c>
      <c r="AU66" s="1">
        <v>7.6200047632099604E-11</v>
      </c>
      <c r="AV66" t="s">
        <v>148</v>
      </c>
      <c r="AW66" s="1">
        <v>7.4097651400261703E-7</v>
      </c>
      <c r="AX66" s="1">
        <v>0</v>
      </c>
      <c r="AY66" s="1">
        <v>1.7895256616915802E-15</v>
      </c>
      <c r="AZ66" s="1">
        <v>5.5342919658278499E-22</v>
      </c>
      <c r="BA66" s="1">
        <v>2.21199632321571E-44</v>
      </c>
      <c r="BB66" t="s">
        <v>149</v>
      </c>
      <c r="BC66" s="1">
        <v>3.2234829932851798E-13</v>
      </c>
      <c r="BD66" s="1">
        <v>1.00767167741957E-2</v>
      </c>
      <c r="BE66" s="1">
        <v>1.2408843684737899E-2</v>
      </c>
      <c r="BF66" s="1">
        <v>1.0678841273704599E-3</v>
      </c>
      <c r="BG66" t="s">
        <v>150</v>
      </c>
      <c r="BH66" s="1">
        <v>4.8441215606111199E-3</v>
      </c>
      <c r="BI66" s="1">
        <v>1.6732097177676399E-2</v>
      </c>
      <c r="BJ66" s="1">
        <v>5.2415857119704002E-4</v>
      </c>
      <c r="BK66" s="1">
        <v>0.28333926544518301</v>
      </c>
      <c r="BL66" s="1">
        <v>5.5619464164239797E-6</v>
      </c>
      <c r="BM66" s="1">
        <v>9.8663530151896398E-8</v>
      </c>
      <c r="BN66" s="1">
        <v>1.08120626271443E-11</v>
      </c>
      <c r="BO66" s="1">
        <v>1.7737592533368501E-5</v>
      </c>
      <c r="BP66" s="1">
        <v>5.9453857210486002E-9</v>
      </c>
      <c r="BQ66" s="1">
        <v>1.13439014436641E-5</v>
      </c>
      <c r="BR66" s="1">
        <v>1.6162462855449399E-8</v>
      </c>
      <c r="BS66" s="1">
        <v>1.91662125724623E-3</v>
      </c>
      <c r="BT66" s="1">
        <v>1.09106533240381E-4</v>
      </c>
      <c r="BU66" s="1">
        <v>7.0130106272099296E-6</v>
      </c>
      <c r="BV66" s="1">
        <v>5.9038176219342202E-6</v>
      </c>
      <c r="BW66" s="1">
        <v>7.1935463763224297E-9</v>
      </c>
      <c r="BX66" s="1">
        <v>1000000</v>
      </c>
      <c r="BY66" s="1">
        <v>209000</v>
      </c>
      <c r="BZ66" s="1">
        <v>20000</v>
      </c>
      <c r="CA66" s="1">
        <v>0</v>
      </c>
      <c r="CB66" s="1">
        <v>1</v>
      </c>
    </row>
    <row r="67" spans="1:80" x14ac:dyDescent="0.2">
      <c r="A67" s="2">
        <v>277200</v>
      </c>
      <c r="B67" s="1">
        <v>2.46856233386669E-2</v>
      </c>
      <c r="C67" s="1">
        <v>3.9822971446270301E-3</v>
      </c>
      <c r="D67" s="1">
        <v>4.8847049345123301E-2</v>
      </c>
      <c r="E67" s="1">
        <v>3.3661825607639903E-2</v>
      </c>
      <c r="F67" s="1">
        <v>2.2843720717438301E-2</v>
      </c>
      <c r="G67" s="1">
        <v>1.5337321756371E-2</v>
      </c>
      <c r="H67" s="1">
        <v>8.6671142604889794E-3</v>
      </c>
      <c r="I67" s="1">
        <v>0.23020216063900201</v>
      </c>
      <c r="J67" s="1">
        <v>2.5314377406391E-2</v>
      </c>
      <c r="K67" s="1">
        <v>9.8201071678203306E-16</v>
      </c>
      <c r="L67" s="1">
        <v>9.7145185584500797E-3</v>
      </c>
      <c r="M67" s="1">
        <v>3.9136661735306003E-11</v>
      </c>
      <c r="N67" s="1">
        <v>4.7343885934305104E-3</v>
      </c>
      <c r="O67" s="1">
        <v>5.4937640606971703E-3</v>
      </c>
      <c r="P67" s="1">
        <v>8.8483910170734706E-6</v>
      </c>
      <c r="Q67" s="1">
        <v>1.23731108537951E-8</v>
      </c>
      <c r="R67" s="1">
        <v>1.3921469678120701E-2</v>
      </c>
      <c r="S67" s="1">
        <v>3.5954418880377102E-5</v>
      </c>
      <c r="T67" s="1">
        <v>8.9849148933857696E-7</v>
      </c>
      <c r="U67" s="1">
        <v>8.9495416946987708E-3</v>
      </c>
      <c r="V67" s="1">
        <v>8.6668884547963405E-3</v>
      </c>
      <c r="W67" s="1">
        <v>2.2700784926533299E-12</v>
      </c>
      <c r="X67" s="1">
        <v>4.2331162231313702E-5</v>
      </c>
      <c r="Y67" s="1">
        <v>7.38945654190693E-11</v>
      </c>
      <c r="Z67" s="1">
        <v>6.3158739331850599E-6</v>
      </c>
      <c r="AA67" s="1">
        <v>7.1694111473708001E-3</v>
      </c>
      <c r="AB67" s="1">
        <v>1.1908662930397699E-9</v>
      </c>
      <c r="AC67" s="1">
        <v>1.9769866931471701E-24</v>
      </c>
      <c r="AD67" s="1">
        <v>4.5138247011701398E-3</v>
      </c>
      <c r="AE67" s="1">
        <v>1.8955478023118899E-3</v>
      </c>
      <c r="AF67" s="1">
        <v>1.83974736921687E-4</v>
      </c>
      <c r="AG67" s="1">
        <v>1.27579643246442E-6</v>
      </c>
      <c r="AH67" s="1">
        <v>4.11866737503633E-7</v>
      </c>
      <c r="AI67" s="1">
        <v>1.0334239646903599E-8</v>
      </c>
      <c r="AJ67" s="1">
        <v>7.4477015913563097E-6</v>
      </c>
      <c r="AK67" s="1">
        <v>4.2709811957949403E-8</v>
      </c>
      <c r="AL67" s="1">
        <v>1.0075809789794801E-2</v>
      </c>
      <c r="AM67" s="1">
        <v>4.2534468454522396E-6</v>
      </c>
      <c r="AN67" s="1">
        <v>2.3890711524910402E-9</v>
      </c>
      <c r="AO67" s="1">
        <v>0.25245046564283902</v>
      </c>
      <c r="AP67" s="1">
        <v>6.8528268246816504E-6</v>
      </c>
      <c r="AQ67" s="1">
        <v>3.4963616119442098E-2</v>
      </c>
      <c r="AR67" s="1">
        <v>0.119788260379912</v>
      </c>
      <c r="AS67" s="1">
        <v>3.5489194776629001E-6</v>
      </c>
      <c r="AT67" s="1">
        <v>1.10278179346007E-4</v>
      </c>
      <c r="AU67" s="1">
        <v>8.8090183349240306E-11</v>
      </c>
      <c r="AV67" t="s">
        <v>151</v>
      </c>
      <c r="AW67" s="1">
        <v>2.6901639706188402E-6</v>
      </c>
      <c r="AX67" s="1">
        <v>0</v>
      </c>
      <c r="AY67" s="1">
        <v>1.6261684080806699E-15</v>
      </c>
      <c r="AZ67" s="1">
        <v>3.6949255792407498E-22</v>
      </c>
      <c r="BA67" s="1">
        <v>8.4744835698337398E-45</v>
      </c>
      <c r="BB67" t="s">
        <v>152</v>
      </c>
      <c r="BC67" s="1">
        <v>2.8206397314859201E-13</v>
      </c>
      <c r="BD67" s="1">
        <v>1.0082929630001699E-2</v>
      </c>
      <c r="BE67" s="1">
        <v>1.26398381936985E-2</v>
      </c>
      <c r="BF67" s="1">
        <v>1.06317806645135E-3</v>
      </c>
      <c r="BG67" s="1">
        <v>1.27673509277178E-10</v>
      </c>
      <c r="BH67" s="1">
        <v>4.7261755785174197E-3</v>
      </c>
      <c r="BI67" s="1">
        <v>1.6725205623478099E-2</v>
      </c>
      <c r="BJ67" s="1">
        <v>5.2234217289205405E-4</v>
      </c>
      <c r="BK67" s="1">
        <v>0.28165140365149699</v>
      </c>
      <c r="BL67" s="1">
        <v>8.7198012670697307E-6</v>
      </c>
      <c r="BM67" s="1">
        <v>3.6037636255863198E-7</v>
      </c>
      <c r="BN67" s="1">
        <v>9.3189755396087098E-12</v>
      </c>
      <c r="BO67" s="1">
        <v>1.6640218474362001E-5</v>
      </c>
      <c r="BP67" s="1">
        <v>5.2700503346612099E-9</v>
      </c>
      <c r="BQ67" s="1">
        <v>1.43189389012709E-5</v>
      </c>
      <c r="BR67" s="1">
        <v>5.9463297403398898E-6</v>
      </c>
      <c r="BS67" s="1">
        <v>2.0986445131263502E-3</v>
      </c>
      <c r="BT67" s="1">
        <v>3.0461782582497999E-5</v>
      </c>
      <c r="BU67" s="1">
        <v>6.2116967846580899E-6</v>
      </c>
      <c r="BV67" s="1">
        <v>5.1766832921993601E-6</v>
      </c>
      <c r="BW67" s="1">
        <v>2.2434413050534499E-8</v>
      </c>
      <c r="BX67" s="1">
        <v>1000000</v>
      </c>
      <c r="BY67" s="1">
        <v>209000</v>
      </c>
      <c r="BZ67" s="1">
        <v>20000</v>
      </c>
      <c r="CA67" s="1">
        <v>0</v>
      </c>
      <c r="CB67" s="1">
        <v>1</v>
      </c>
    </row>
    <row r="68" spans="1:80" x14ac:dyDescent="0.2">
      <c r="A68" s="2">
        <v>280800</v>
      </c>
      <c r="B68" s="1">
        <v>2.48499385676457E-2</v>
      </c>
      <c r="C68" s="1">
        <v>3.9900592682826797E-3</v>
      </c>
      <c r="D68" s="1">
        <v>4.9096506176678198E-2</v>
      </c>
      <c r="E68" s="1">
        <v>3.3856821373631697E-2</v>
      </c>
      <c r="F68" s="1">
        <v>2.29808145361582E-2</v>
      </c>
      <c r="G68" s="1">
        <v>1.5443742082945199E-2</v>
      </c>
      <c r="H68" s="1">
        <v>8.6687635319546204E-3</v>
      </c>
      <c r="I68" s="1">
        <v>0.23020794180510201</v>
      </c>
      <c r="J68" s="1">
        <v>2.51500621774122E-2</v>
      </c>
      <c r="K68" s="1">
        <v>6.9464573113807899E-15</v>
      </c>
      <c r="L68" s="1">
        <v>9.6974875853644091E-3</v>
      </c>
      <c r="M68" s="1">
        <v>3.38919412765075E-11</v>
      </c>
      <c r="N68" s="1">
        <v>5.0914052426126602E-3</v>
      </c>
      <c r="O68" s="1">
        <v>5.4192835169445197E-3</v>
      </c>
      <c r="P68" s="1">
        <v>8.5326952442797095E-6</v>
      </c>
      <c r="Q68" s="1">
        <v>1.1211992237038401E-8</v>
      </c>
      <c r="R68" s="1">
        <v>1.3902481090653E-2</v>
      </c>
      <c r="S68" s="1">
        <v>4.8578620621473798E-6</v>
      </c>
      <c r="T68" s="1">
        <v>1.0260473667122599E-6</v>
      </c>
      <c r="U68" s="1">
        <v>8.8862113040411497E-3</v>
      </c>
      <c r="V68" s="1">
        <v>8.5280012851528808E-3</v>
      </c>
      <c r="W68" s="1">
        <v>1.42077798754658E-11</v>
      </c>
      <c r="X68" s="1">
        <v>3.9747181602027101E-5</v>
      </c>
      <c r="Y68" s="1">
        <v>6.1855870433729402E-11</v>
      </c>
      <c r="Z68" s="1">
        <v>2.1941792534260501E-5</v>
      </c>
      <c r="AA68" s="1">
        <v>7.0895496485575103E-3</v>
      </c>
      <c r="AB68" s="1">
        <v>4.4828029998044003E-9</v>
      </c>
      <c r="AC68" s="1">
        <v>6.5688645993826703E-24</v>
      </c>
      <c r="AD68" s="1">
        <v>4.4969169847977998E-3</v>
      </c>
      <c r="AE68" s="1">
        <v>1.84031144018374E-3</v>
      </c>
      <c r="AF68" s="1">
        <v>1.7679443012383599E-4</v>
      </c>
      <c r="AG68" s="1">
        <v>9.4345270176310998E-7</v>
      </c>
      <c r="AH68" s="1">
        <v>1.6391507221733801E-7</v>
      </c>
      <c r="AI68" s="1">
        <v>3.32994630291552E-7</v>
      </c>
      <c r="AJ68" s="1">
        <v>8.0005630263870699E-6</v>
      </c>
      <c r="AK68" s="1">
        <v>7.9568670943233104E-7</v>
      </c>
      <c r="AL68" s="1">
        <v>9.8654330612980498E-3</v>
      </c>
      <c r="AM68" s="1">
        <v>4.1798529314410103E-6</v>
      </c>
      <c r="AN68" s="1">
        <v>6.47501047250266E-8</v>
      </c>
      <c r="AO68" s="1">
        <v>0.25364805685326802</v>
      </c>
      <c r="AP68" s="1">
        <v>6.9448841708163197E-6</v>
      </c>
      <c r="AQ68" s="1">
        <v>3.4992618689609498E-2</v>
      </c>
      <c r="AR68" s="1">
        <v>0.119818318965457</v>
      </c>
      <c r="AS68" s="1">
        <v>3.2150930275483401E-6</v>
      </c>
      <c r="AT68" s="1">
        <v>1.0957164968567999E-4</v>
      </c>
      <c r="AU68" s="1">
        <v>4.3762139404683202E-10</v>
      </c>
      <c r="AV68" t="s">
        <v>153</v>
      </c>
      <c r="AW68" s="1">
        <v>6.4645039790898404E-6</v>
      </c>
      <c r="AX68" s="1">
        <v>0</v>
      </c>
      <c r="AY68" s="1">
        <v>1.2526017940890301E-15</v>
      </c>
      <c r="AZ68" s="1">
        <v>2.2362807246000701E-22</v>
      </c>
      <c r="BA68" s="1">
        <v>4.5355021485852998E-45</v>
      </c>
      <c r="BB68" t="s">
        <v>154</v>
      </c>
      <c r="BC68" s="1">
        <v>2.2092642998573699E-13</v>
      </c>
      <c r="BD68" s="1">
        <v>9.7060158630911404E-3</v>
      </c>
      <c r="BE68" s="1">
        <v>1.2037283749957399E-2</v>
      </c>
      <c r="BF68" s="1">
        <v>1.0354068349790501E-3</v>
      </c>
      <c r="BG68" s="1">
        <v>8.6569962526616005E-10</v>
      </c>
      <c r="BH68" s="1">
        <v>4.9064425945240901E-3</v>
      </c>
      <c r="BI68" s="1">
        <v>1.66394481763057E-2</v>
      </c>
      <c r="BJ68" s="1">
        <v>5.0487596867035205E-4</v>
      </c>
      <c r="BK68" s="1">
        <v>0.28056854630128603</v>
      </c>
      <c r="BL68" s="1">
        <v>3.44682116828638E-5</v>
      </c>
      <c r="BM68" s="1">
        <v>8.6390643879916601E-7</v>
      </c>
      <c r="BN68" s="1">
        <v>9.09533668959176E-12</v>
      </c>
      <c r="BO68" s="1">
        <v>2.5428862603804E-5</v>
      </c>
      <c r="BP68" s="1">
        <v>5.74070581753346E-9</v>
      </c>
      <c r="BQ68" s="1">
        <v>2.2998751611836299E-5</v>
      </c>
      <c r="BR68" s="1">
        <v>3.7335704411512397E-5</v>
      </c>
      <c r="BS68" s="1">
        <v>1.8331040364869E-3</v>
      </c>
      <c r="BT68" s="1">
        <v>4.7454345527102501E-6</v>
      </c>
      <c r="BU68" s="1">
        <v>8.1295923901785298E-6</v>
      </c>
      <c r="BV68" s="1">
        <v>5.9639736980720097E-6</v>
      </c>
      <c r="BW68" s="1">
        <v>1.42678551218364E-7</v>
      </c>
      <c r="BX68" s="1">
        <v>1000000</v>
      </c>
      <c r="BY68" s="1">
        <v>209000</v>
      </c>
      <c r="BZ68" s="1">
        <v>20000</v>
      </c>
      <c r="CA68" s="1">
        <v>0</v>
      </c>
      <c r="CB68" s="1">
        <v>1</v>
      </c>
    </row>
    <row r="69" spans="1:80" x14ac:dyDescent="0.2">
      <c r="A69" s="2">
        <v>284400</v>
      </c>
      <c r="B69" s="1">
        <v>2.5304551638598401E-2</v>
      </c>
      <c r="C69" s="1">
        <v>4.0114306468889199E-3</v>
      </c>
      <c r="D69" s="1">
        <v>4.9747973053534303E-2</v>
      </c>
      <c r="E69" s="1">
        <v>3.4305091647371298E-2</v>
      </c>
      <c r="F69" s="1">
        <v>2.3410460067279301E-2</v>
      </c>
      <c r="G69" s="1">
        <v>1.5739454835844099E-2</v>
      </c>
      <c r="H69" s="1">
        <v>8.6720028353514198E-3</v>
      </c>
      <c r="I69" s="1">
        <v>0.23021999625512901</v>
      </c>
      <c r="J69" s="1">
        <v>2.4695449106459499E-2</v>
      </c>
      <c r="K69" s="1">
        <v>1.41501205418183E-14</v>
      </c>
      <c r="L69" s="1">
        <v>9.6499403242340295E-3</v>
      </c>
      <c r="M69" s="1">
        <v>2.2160463701501301E-11</v>
      </c>
      <c r="N69" s="1">
        <v>5.8302085163339599E-3</v>
      </c>
      <c r="O69" s="1">
        <v>5.5014671640710002E-3</v>
      </c>
      <c r="P69" s="1">
        <v>7.9435506639042406E-6</v>
      </c>
      <c r="Q69" s="1">
        <v>8.9610049293060792E-9</v>
      </c>
      <c r="R69" s="1">
        <v>1.39920609379103E-2</v>
      </c>
      <c r="S69" s="1">
        <v>1.4740063146189501E-6</v>
      </c>
      <c r="T69" s="1">
        <v>1.64119219049594E-6</v>
      </c>
      <c r="U69" s="1">
        <v>8.7111900572016294E-3</v>
      </c>
      <c r="V69" s="1">
        <v>8.1506948372074995E-3</v>
      </c>
      <c r="W69" s="1">
        <v>2.6967060585073798E-11</v>
      </c>
      <c r="X69" s="1">
        <v>3.3318423580804101E-5</v>
      </c>
      <c r="Y69" s="1">
        <v>3.75875305873712E-11</v>
      </c>
      <c r="Z69" s="1">
        <v>2.1546132519755901E-5</v>
      </c>
      <c r="AA69" s="1">
        <v>6.9305275124688101E-3</v>
      </c>
      <c r="AB69" s="1">
        <v>5.68496571832817E-9</v>
      </c>
      <c r="AC69" s="1">
        <v>1.5225356898591199E-23</v>
      </c>
      <c r="AD69" s="1">
        <v>4.44678217089132E-3</v>
      </c>
      <c r="AE69" s="1">
        <v>1.6940069157686301E-3</v>
      </c>
      <c r="AF69" s="1">
        <v>1.5813864898621199E-4</v>
      </c>
      <c r="AG69" s="1">
        <v>6.8424050822997202E-7</v>
      </c>
      <c r="AH69" s="1">
        <v>1.2391343025238501E-7</v>
      </c>
      <c r="AI69" s="1">
        <v>1.1246669267041801E-6</v>
      </c>
      <c r="AJ69" s="1">
        <v>8.7346519391031608E-6</v>
      </c>
      <c r="AK69" s="1">
        <v>2.8020846758227602E-6</v>
      </c>
      <c r="AL69" s="1">
        <v>9.3715636306866308E-3</v>
      </c>
      <c r="AM69" s="1">
        <v>3.9528507161722402E-6</v>
      </c>
      <c r="AN69" s="1">
        <v>2.21276580629283E-7</v>
      </c>
      <c r="AO69" s="1">
        <v>0.25670669383808198</v>
      </c>
      <c r="AP69" s="1">
        <v>6.6061649157978502E-6</v>
      </c>
      <c r="AQ69" s="1">
        <v>3.5064343547333301E-2</v>
      </c>
      <c r="AR69" s="1">
        <v>0.119597017992115</v>
      </c>
      <c r="AS69" s="1">
        <v>2.6298757727686301E-6</v>
      </c>
      <c r="AT69" s="1">
        <v>1.05936085445233E-4</v>
      </c>
      <c r="AU69" s="1">
        <v>1.06318539892799E-9</v>
      </c>
      <c r="AV69" t="s">
        <v>155</v>
      </c>
      <c r="AW69" s="1">
        <v>8.8444938036433497E-6</v>
      </c>
      <c r="AX69" s="1">
        <v>0</v>
      </c>
      <c r="AY69" s="1">
        <v>6.4364073549922698E-16</v>
      </c>
      <c r="AZ69" s="1">
        <v>9.2858233490386102E-23</v>
      </c>
      <c r="BA69" s="1">
        <v>1.23368742554523E-45</v>
      </c>
      <c r="BB69" t="s">
        <v>156</v>
      </c>
      <c r="BC69" s="1">
        <v>1.37696665622515E-13</v>
      </c>
      <c r="BD69" s="1">
        <v>8.7990242553474592E-3</v>
      </c>
      <c r="BE69" s="1">
        <v>1.05800871292693E-2</v>
      </c>
      <c r="BF69" s="1">
        <v>9.6366529241882E-4</v>
      </c>
      <c r="BG69" s="1">
        <v>1.70470347560574E-9</v>
      </c>
      <c r="BH69" s="1">
        <v>5.2477524863030504E-3</v>
      </c>
      <c r="BI69" s="1">
        <v>1.6390816396068701E-2</v>
      </c>
      <c r="BJ69" s="1">
        <v>4.57911331526512E-4</v>
      </c>
      <c r="BK69" s="1">
        <v>0.27962543701560999</v>
      </c>
      <c r="BL69" s="1">
        <v>4.97325281116197E-5</v>
      </c>
      <c r="BM69" s="1">
        <v>1.1601651520376601E-6</v>
      </c>
      <c r="BN69" s="1">
        <v>9.7770039062954098E-12</v>
      </c>
      <c r="BO69" s="1">
        <v>3.9009642816446799E-5</v>
      </c>
      <c r="BP69" s="1">
        <v>7.61915963988674E-9</v>
      </c>
      <c r="BQ69" s="1">
        <v>3.2413066551625399E-5</v>
      </c>
      <c r="BR69" s="1">
        <v>4.8493230927530602E-5</v>
      </c>
      <c r="BS69" s="1">
        <v>1.24674577707163E-3</v>
      </c>
      <c r="BT69" s="1">
        <v>2.1242289845672699E-6</v>
      </c>
      <c r="BU69" s="1">
        <v>1.34527986419122E-5</v>
      </c>
      <c r="BV69" s="1">
        <v>8.9544980514045694E-6</v>
      </c>
      <c r="BW69" s="1">
        <v>2.8326474872392002E-7</v>
      </c>
      <c r="BX69" s="1">
        <v>1000000</v>
      </c>
      <c r="BY69" s="1">
        <v>209000</v>
      </c>
      <c r="BZ69" s="1">
        <v>20000</v>
      </c>
      <c r="CA69" s="1">
        <v>0</v>
      </c>
      <c r="CB69" s="1">
        <v>1</v>
      </c>
    </row>
    <row r="70" spans="1:80" x14ac:dyDescent="0.2">
      <c r="A70" s="2">
        <v>288000</v>
      </c>
      <c r="B70" s="1">
        <v>2.6021069374127001E-2</v>
      </c>
      <c r="C70" s="1">
        <v>4.04496435529394E-3</v>
      </c>
      <c r="D70" s="1">
        <v>5.0908488218000002E-2</v>
      </c>
      <c r="E70" s="1">
        <v>3.5073743948199003E-2</v>
      </c>
      <c r="F70" s="1">
        <v>2.41526813331472E-2</v>
      </c>
      <c r="G70" s="1">
        <v>1.6231056782142299E-2</v>
      </c>
      <c r="H70" s="1">
        <v>8.6768391641575699E-3</v>
      </c>
      <c r="I70" s="1">
        <v>0.23023796880069999</v>
      </c>
      <c r="J70" s="1">
        <v>2.3978931370930899E-2</v>
      </c>
      <c r="K70" s="1">
        <v>1.9552487066907701E-14</v>
      </c>
      <c r="L70" s="1">
        <v>9.5736857351830709E-3</v>
      </c>
      <c r="M70" s="1">
        <v>1.10566292730893E-11</v>
      </c>
      <c r="N70" s="1">
        <v>6.2591765953889699E-3</v>
      </c>
      <c r="O70" s="1">
        <v>5.7052496463097001E-3</v>
      </c>
      <c r="P70" s="1">
        <v>7.1551966973164099E-6</v>
      </c>
      <c r="Q70" s="1">
        <v>6.4252219439871001E-9</v>
      </c>
      <c r="R70" s="1">
        <v>1.4097409480626599E-2</v>
      </c>
      <c r="S70" s="1">
        <v>9.8999613518680793E-7</v>
      </c>
      <c r="T70" s="1">
        <v>1.99957700594927E-6</v>
      </c>
      <c r="U70" s="1">
        <v>8.4359317218019904E-3</v>
      </c>
      <c r="V70" s="1">
        <v>7.5765822157847201E-3</v>
      </c>
      <c r="W70" s="1">
        <v>3.5695618606463997E-11</v>
      </c>
      <c r="X70" s="1">
        <v>2.5061575478173601E-5</v>
      </c>
      <c r="Y70" s="1">
        <v>1.6820511052434001E-11</v>
      </c>
      <c r="Z70" s="1">
        <v>2.2039589804520399E-5</v>
      </c>
      <c r="AA70" s="1">
        <v>6.7379619763622799E-3</v>
      </c>
      <c r="AB70" s="1">
        <v>5.6511691442663304E-9</v>
      </c>
      <c r="AC70" s="1">
        <v>2.5036909174571401E-23</v>
      </c>
      <c r="AD70" s="1">
        <v>4.3716402659853401E-3</v>
      </c>
      <c r="AE70" s="1">
        <v>1.48199253553701E-3</v>
      </c>
      <c r="AF70" s="1">
        <v>1.3208882901345E-4</v>
      </c>
      <c r="AG70" s="1">
        <v>5.6920853302812205E-7</v>
      </c>
      <c r="AH70" s="1">
        <v>1.05587287199377E-7</v>
      </c>
      <c r="AI70" s="1">
        <v>1.6101612996270599E-6</v>
      </c>
      <c r="AJ70" s="1">
        <v>8.1239310013137499E-6</v>
      </c>
      <c r="AK70" s="1">
        <v>5.3113031288750297E-6</v>
      </c>
      <c r="AL70" s="1">
        <v>8.7352869088511594E-3</v>
      </c>
      <c r="AM70" s="1">
        <v>3.5235381145752902E-6</v>
      </c>
      <c r="AN70" s="1">
        <v>3.4647673628435101E-7</v>
      </c>
      <c r="AO70" s="1">
        <v>0.26083583058044901</v>
      </c>
      <c r="AP70" s="1">
        <v>5.9141509382609299E-6</v>
      </c>
      <c r="AQ70" s="1">
        <v>3.5156271147749302E-2</v>
      </c>
      <c r="AR70" s="1">
        <v>0.1191287955978</v>
      </c>
      <c r="AS70" s="1">
        <v>1.9509836387626102E-6</v>
      </c>
      <c r="AT70" s="1">
        <v>1.00787201779E-4</v>
      </c>
      <c r="AU70" s="1">
        <v>1.4301328033604499E-9</v>
      </c>
      <c r="AV70" t="s">
        <v>157</v>
      </c>
      <c r="AW70" s="1">
        <v>1.0128645029587801E-5</v>
      </c>
      <c r="AX70" s="1">
        <v>0</v>
      </c>
      <c r="AY70" s="1">
        <v>2.24017371154877E-16</v>
      </c>
      <c r="AZ70" s="1">
        <v>2.66914560037669E-23</v>
      </c>
      <c r="BA70" s="1">
        <v>1.65192947921514E-46</v>
      </c>
      <c r="BB70" t="s">
        <v>158</v>
      </c>
      <c r="BC70" s="1">
        <v>6.8997863373772895E-14</v>
      </c>
      <c r="BD70" s="1">
        <v>7.8066052940589901E-3</v>
      </c>
      <c r="BE70" s="1">
        <v>9.0523790335499104E-3</v>
      </c>
      <c r="BF70" s="1">
        <v>8.5719757415081096E-4</v>
      </c>
      <c r="BG70" s="1">
        <v>2.3356607657733499E-9</v>
      </c>
      <c r="BH70" s="1">
        <v>5.4006445904533898E-3</v>
      </c>
      <c r="BI70" s="1">
        <v>1.5981642436005101E-2</v>
      </c>
      <c r="BJ70" s="1">
        <v>3.9398284018159099E-4</v>
      </c>
      <c r="BK70" s="1">
        <v>0.27878838958229302</v>
      </c>
      <c r="BL70" s="1">
        <v>5.7780507679155197E-5</v>
      </c>
      <c r="BM70" s="1">
        <v>1.28638265169312E-6</v>
      </c>
      <c r="BN70" s="1">
        <v>7.5384441486247596E-12</v>
      </c>
      <c r="BO70" s="1">
        <v>4.6411115057131601E-5</v>
      </c>
      <c r="BP70" s="1">
        <v>7.7072927245665807E-9</v>
      </c>
      <c r="BQ70" s="1">
        <v>3.7945169886238198E-5</v>
      </c>
      <c r="BR70" s="1">
        <v>5.70263409179448E-5</v>
      </c>
      <c r="BS70" s="1">
        <v>1.09818486552239E-3</v>
      </c>
      <c r="BT70" s="1">
        <v>1.6232888121181099E-6</v>
      </c>
      <c r="BU70" s="1">
        <v>1.6089001692858999E-5</v>
      </c>
      <c r="BV70" s="1">
        <v>1.0705345670125001E-5</v>
      </c>
      <c r="BW70" s="1">
        <v>4.0333244114654301E-7</v>
      </c>
      <c r="BX70" s="1">
        <v>1000000</v>
      </c>
      <c r="BY70" s="1">
        <v>209000</v>
      </c>
      <c r="BZ70" s="1">
        <v>20000</v>
      </c>
      <c r="CA70" s="1">
        <v>0</v>
      </c>
      <c r="CB70" s="1">
        <v>1</v>
      </c>
    </row>
    <row r="71" spans="1:80" x14ac:dyDescent="0.2">
      <c r="A71" s="2">
        <v>291600</v>
      </c>
      <c r="B71" s="1">
        <v>2.6923572819574301E-2</v>
      </c>
      <c r="C71" s="1">
        <v>4.0870254252258703E-3</v>
      </c>
      <c r="D71" s="1">
        <v>5.2315555921431098E-2</v>
      </c>
      <c r="E71" s="1">
        <v>3.6026107250908698E-2</v>
      </c>
      <c r="F71" s="1">
        <v>2.50554036758408E-2</v>
      </c>
      <c r="G71" s="1">
        <v>1.6842081735012001E-2</v>
      </c>
      <c r="H71" s="1">
        <v>8.6834391738874108E-3</v>
      </c>
      <c r="I71" s="1">
        <v>0.23026150971575199</v>
      </c>
      <c r="J71" s="1">
        <v>2.30764279254836E-2</v>
      </c>
      <c r="K71" s="1">
        <v>2.2525008632409601E-14</v>
      </c>
      <c r="L71" s="1">
        <v>9.4752315365206098E-3</v>
      </c>
      <c r="M71" s="1">
        <v>4.5891815885868097E-12</v>
      </c>
      <c r="N71" s="1">
        <v>6.52356504707276E-3</v>
      </c>
      <c r="O71" s="1">
        <v>6.0740229290811498E-3</v>
      </c>
      <c r="P71" s="1">
        <v>6.4107010717372698E-6</v>
      </c>
      <c r="Q71" s="1">
        <v>4.3865637087672399E-9</v>
      </c>
      <c r="R71" s="1">
        <v>1.4158839527975199E-2</v>
      </c>
      <c r="S71" s="1">
        <v>9.2948350255103202E-7</v>
      </c>
      <c r="T71" s="1">
        <v>2.4133966509047298E-6</v>
      </c>
      <c r="U71" s="1">
        <v>8.0902854622207903E-3</v>
      </c>
      <c r="V71" s="1">
        <v>6.8887641555101598E-3</v>
      </c>
      <c r="W71" s="1">
        <v>3.96048417494628E-11</v>
      </c>
      <c r="X71" s="1">
        <v>1.72925774701012E-5</v>
      </c>
      <c r="Y71" s="1">
        <v>5.8990053828258496E-12</v>
      </c>
      <c r="Z71" s="1">
        <v>2.3581270694235199E-5</v>
      </c>
      <c r="AA71" s="1">
        <v>6.46715326600496E-3</v>
      </c>
      <c r="AB71" s="1">
        <v>5.2863274411417E-9</v>
      </c>
      <c r="AC71" s="1">
        <v>3.2252254741437398E-23</v>
      </c>
      <c r="AD71" s="1">
        <v>4.2729499544304304E-3</v>
      </c>
      <c r="AE71" s="1">
        <v>1.24503974831694E-3</v>
      </c>
      <c r="AF71" s="1">
        <v>1.04474332052592E-4</v>
      </c>
      <c r="AG71" s="1">
        <v>4.6735621905937401E-7</v>
      </c>
      <c r="AH71" s="1">
        <v>8.7696513741936502E-8</v>
      </c>
      <c r="AI71" s="1">
        <v>1.56923708359828E-6</v>
      </c>
      <c r="AJ71" s="1">
        <v>6.64923676437011E-6</v>
      </c>
      <c r="AK71" s="1">
        <v>7.2551017822410496E-6</v>
      </c>
      <c r="AL71" s="1">
        <v>8.0142886963353293E-3</v>
      </c>
      <c r="AM71" s="1">
        <v>2.95920216311421E-6</v>
      </c>
      <c r="AN71" s="1">
        <v>3.6334333392220002E-7</v>
      </c>
      <c r="AO71" s="1">
        <v>0.265115935863174</v>
      </c>
      <c r="AP71" s="1">
        <v>5.02367798029683E-6</v>
      </c>
      <c r="AQ71" s="1">
        <v>3.52393566831029E-2</v>
      </c>
      <c r="AR71" s="1">
        <v>0.118511335772277</v>
      </c>
      <c r="AS71" s="1">
        <v>1.3389893387505901E-6</v>
      </c>
      <c r="AT71" s="1">
        <v>9.6550672695891994E-5</v>
      </c>
      <c r="AU71" s="1">
        <v>1.3966823932581499E-9</v>
      </c>
      <c r="AV71" t="s">
        <v>159</v>
      </c>
      <c r="AW71" s="1">
        <v>1.05000405715399E-5</v>
      </c>
      <c r="AX71" s="1">
        <v>0</v>
      </c>
      <c r="AY71" s="1">
        <v>5.7158903491845504E-17</v>
      </c>
      <c r="AZ71" s="1">
        <v>5.7167331513617497E-24</v>
      </c>
      <c r="BA71" s="1">
        <v>1.2462331336840001E-47</v>
      </c>
      <c r="BB71" t="s">
        <v>160</v>
      </c>
      <c r="BC71" s="1">
        <v>2.9062412479542599E-14</v>
      </c>
      <c r="BD71" s="1">
        <v>6.97117104554005E-3</v>
      </c>
      <c r="BE71" s="1">
        <v>7.8987106835005892E-3</v>
      </c>
      <c r="BF71" s="1">
        <v>7.3944229953492495E-4</v>
      </c>
      <c r="BG71" s="1">
        <v>2.69035548212327E-9</v>
      </c>
      <c r="BH71" s="1">
        <v>5.2482363096402898E-3</v>
      </c>
      <c r="BI71" s="1">
        <v>1.54439862874679E-2</v>
      </c>
      <c r="BJ71" s="1">
        <v>3.2522933380867098E-4</v>
      </c>
      <c r="BK71" s="1">
        <v>0.27842972828718598</v>
      </c>
      <c r="BL71" s="1">
        <v>6.1945087208589597E-5</v>
      </c>
      <c r="BM71" s="1">
        <v>1.2780046211551301E-6</v>
      </c>
      <c r="BN71" s="1">
        <v>5.0535352520304303E-12</v>
      </c>
      <c r="BO71" s="1">
        <v>4.8907267065806201E-5</v>
      </c>
      <c r="BP71" s="1">
        <v>6.9191169143355196E-9</v>
      </c>
      <c r="BQ71" s="1">
        <v>3.99995134860463E-5</v>
      </c>
      <c r="BR71" s="1">
        <v>6.4746730014538802E-5</v>
      </c>
      <c r="BS71" s="1">
        <v>1.0962028038669701E-3</v>
      </c>
      <c r="BT71" s="1">
        <v>1.5280860976737401E-6</v>
      </c>
      <c r="BU71" s="1">
        <v>1.6704049662332801E-5</v>
      </c>
      <c r="BV71" s="1">
        <v>1.1487006260811301E-5</v>
      </c>
      <c r="BW71" s="1">
        <v>4.9218475681081604E-7</v>
      </c>
      <c r="BX71" s="1">
        <v>1000000</v>
      </c>
      <c r="BY71" s="1">
        <v>209000</v>
      </c>
      <c r="BZ71" s="1">
        <v>20000</v>
      </c>
      <c r="CA71" s="1">
        <v>0</v>
      </c>
      <c r="CB71" s="1">
        <v>1</v>
      </c>
    </row>
    <row r="72" spans="1:80" x14ac:dyDescent="0.2">
      <c r="A72" s="2">
        <v>295200</v>
      </c>
      <c r="B72" s="1">
        <v>2.7933348230776402E-2</v>
      </c>
      <c r="C72" s="1">
        <v>4.1338832351326604E-3</v>
      </c>
      <c r="D72" s="1">
        <v>5.3773112151967797E-2</v>
      </c>
      <c r="E72" s="1">
        <v>3.7042414038079098E-2</v>
      </c>
      <c r="F72" s="1">
        <v>2.60119801682029E-2</v>
      </c>
      <c r="G72" s="1">
        <v>1.7509111540618599E-2</v>
      </c>
      <c r="H72" s="1">
        <v>8.69140661553899E-3</v>
      </c>
      <c r="I72" s="1">
        <v>0.230288772737861</v>
      </c>
      <c r="J72" s="1">
        <v>2.2066652514281498E-2</v>
      </c>
      <c r="K72" s="1">
        <v>2.37353909807494E-14</v>
      </c>
      <c r="L72" s="1">
        <v>9.3616820008988397E-3</v>
      </c>
      <c r="M72" s="1">
        <v>1.7203198237656199E-12</v>
      </c>
      <c r="N72" s="1">
        <v>6.7600856493550601E-3</v>
      </c>
      <c r="O72" s="1">
        <v>6.4710954975493503E-3</v>
      </c>
      <c r="P72" s="1">
        <v>5.7478406728556003E-6</v>
      </c>
      <c r="Q72" s="1">
        <v>2.9570385169979601E-9</v>
      </c>
      <c r="R72" s="1">
        <v>1.4168876756129101E-2</v>
      </c>
      <c r="S72" s="1">
        <v>9.9814535338431908E-7</v>
      </c>
      <c r="T72" s="1">
        <v>2.8518215847504601E-6</v>
      </c>
      <c r="U72" s="1">
        <v>7.7050056700618801E-3</v>
      </c>
      <c r="V72" s="1">
        <v>6.1650340698676002E-3</v>
      </c>
      <c r="W72" s="1">
        <v>3.9970046562804298E-11</v>
      </c>
      <c r="X72" s="1">
        <v>1.1217860765462399E-5</v>
      </c>
      <c r="Y72" s="1">
        <v>1.73770333021786E-12</v>
      </c>
      <c r="Z72" s="1">
        <v>2.5679722639934799E-5</v>
      </c>
      <c r="AA72" s="1">
        <v>6.1283516214710601E-3</v>
      </c>
      <c r="AB72" s="1">
        <v>4.9658655039741303E-9</v>
      </c>
      <c r="AC72" s="1">
        <v>3.5040351084317701E-23</v>
      </c>
      <c r="AD72" s="1">
        <v>4.1551876296584602E-3</v>
      </c>
      <c r="AE72" s="1">
        <v>1.0161016002530299E-3</v>
      </c>
      <c r="AF72" s="1">
        <v>7.9471892539498105E-5</v>
      </c>
      <c r="AG72" s="1">
        <v>3.7248193452895602E-7</v>
      </c>
      <c r="AH72" s="1">
        <v>7.0827274719960103E-8</v>
      </c>
      <c r="AI72" s="1">
        <v>1.28761922863958E-6</v>
      </c>
      <c r="AJ72" s="1">
        <v>5.1035636692968596E-6</v>
      </c>
      <c r="AK72" s="1">
        <v>8.09360408535401E-6</v>
      </c>
      <c r="AL72" s="1">
        <v>7.2739778129051703E-3</v>
      </c>
      <c r="AM72" s="1">
        <v>2.3675936318819899E-6</v>
      </c>
      <c r="AN72" s="1">
        <v>3.0970135058390597E-7</v>
      </c>
      <c r="AO72" s="1">
        <v>0.26909340215836702</v>
      </c>
      <c r="AP72" s="1">
        <v>4.06189082203643E-6</v>
      </c>
      <c r="AQ72" s="1">
        <v>3.5291231399586898E-2</v>
      </c>
      <c r="AR72" s="1">
        <v>0.11783077841996401</v>
      </c>
      <c r="AS72" s="1">
        <v>8.69172291573689E-7</v>
      </c>
      <c r="AT72" s="1">
        <v>9.3406806347433004E-5</v>
      </c>
      <c r="AU72" s="1">
        <v>1.16540271618708E-9</v>
      </c>
      <c r="AV72" t="s">
        <v>161</v>
      </c>
      <c r="AW72" s="1">
        <v>1.03163280779209E-5</v>
      </c>
      <c r="AX72" s="1">
        <v>0</v>
      </c>
      <c r="AY72" s="1">
        <v>1.16809240842007E-17</v>
      </c>
      <c r="AZ72" s="1">
        <v>9.9125689095431106E-25</v>
      </c>
      <c r="BA72" s="1">
        <v>6.2126647109813501E-49</v>
      </c>
      <c r="BB72" t="s">
        <v>162</v>
      </c>
      <c r="BC72" s="1">
        <v>1.08117916022403E-14</v>
      </c>
      <c r="BD72" s="1">
        <v>6.3195855398251897E-3</v>
      </c>
      <c r="BE72" s="1">
        <v>7.1550790032991196E-3</v>
      </c>
      <c r="BF72" s="1">
        <v>6.2724293105733298E-4</v>
      </c>
      <c r="BG72" s="1">
        <v>2.8433963859161599E-9</v>
      </c>
      <c r="BH72" s="1">
        <v>4.8919503039199803E-3</v>
      </c>
      <c r="BI72" s="1">
        <v>1.48174578297688E-2</v>
      </c>
      <c r="BJ72" s="1">
        <v>2.6108013261076001E-4</v>
      </c>
      <c r="BK72" s="1">
        <v>0.27870894691667197</v>
      </c>
      <c r="BL72" s="1">
        <v>6.4238081951582297E-5</v>
      </c>
      <c r="BM72" s="1">
        <v>1.1953890074175401E-6</v>
      </c>
      <c r="BN72" s="1">
        <v>3.2403451709404101E-12</v>
      </c>
      <c r="BO72" s="1">
        <v>4.89940025956031E-5</v>
      </c>
      <c r="BP72" s="1">
        <v>5.9068474442550699E-9</v>
      </c>
      <c r="BQ72" s="1">
        <v>3.9653071258684603E-5</v>
      </c>
      <c r="BR72" s="1">
        <v>7.1390067436135404E-5</v>
      </c>
      <c r="BS72" s="1">
        <v>1.1512922327377799E-3</v>
      </c>
      <c r="BT72" s="1">
        <v>1.56297773704742E-6</v>
      </c>
      <c r="BU72" s="1">
        <v>1.6484981617861001E-5</v>
      </c>
      <c r="BV72" s="1">
        <v>1.16061926203517E-5</v>
      </c>
      <c r="BW72" s="1">
        <v>5.5505006830037696E-7</v>
      </c>
      <c r="BX72" s="1">
        <v>1000000</v>
      </c>
      <c r="BY72" s="1">
        <v>209000</v>
      </c>
      <c r="BZ72" s="1">
        <v>20000</v>
      </c>
      <c r="CA72" s="1">
        <v>0</v>
      </c>
      <c r="CB72" s="1">
        <v>1</v>
      </c>
    </row>
    <row r="73" spans="1:80" x14ac:dyDescent="0.2">
      <c r="A73" s="2">
        <v>298800</v>
      </c>
      <c r="B73" s="1">
        <v>2.8998334768344399E-2</v>
      </c>
      <c r="C73" s="1">
        <v>4.1830833943108103E-3</v>
      </c>
      <c r="D73" s="1">
        <v>5.5186697553183402E-2</v>
      </c>
      <c r="E73" s="1">
        <v>3.8041993011672E-2</v>
      </c>
      <c r="F73" s="1">
        <v>2.6974489637448001E-2</v>
      </c>
      <c r="G73" s="1">
        <v>1.81897353576599E-2</v>
      </c>
      <c r="H73" s="1">
        <v>8.7000292036973296E-3</v>
      </c>
      <c r="I73" s="1">
        <v>0.23031735712536</v>
      </c>
      <c r="J73" s="1">
        <v>2.1001665976713501E-2</v>
      </c>
      <c r="K73" s="1">
        <v>2.409508438019E-14</v>
      </c>
      <c r="L73" s="1">
        <v>9.2377330906780897E-3</v>
      </c>
      <c r="M73" s="1">
        <v>6.1260303659358703E-13</v>
      </c>
      <c r="N73" s="1">
        <v>7.0245254841891803E-3</v>
      </c>
      <c r="O73" s="1">
        <v>6.8099856305938403E-3</v>
      </c>
      <c r="P73" s="1">
        <v>5.1447524260418903E-6</v>
      </c>
      <c r="Q73" s="1">
        <v>2.0033606348996399E-9</v>
      </c>
      <c r="R73" s="1">
        <v>1.41467075524678E-2</v>
      </c>
      <c r="S73" s="1">
        <v>1.1331402215017699E-6</v>
      </c>
      <c r="T73" s="1">
        <v>3.3363133667821101E-6</v>
      </c>
      <c r="U73" s="1">
        <v>7.3003873939964398E-3</v>
      </c>
      <c r="V73" s="1">
        <v>5.4530913583785397E-3</v>
      </c>
      <c r="W73" s="1">
        <v>3.8560946554313798E-11</v>
      </c>
      <c r="X73" s="1">
        <v>6.9522793681705899E-6</v>
      </c>
      <c r="Y73" s="1">
        <v>4.4988160450338599E-13</v>
      </c>
      <c r="Z73" s="1">
        <v>2.8279684765314199E-5</v>
      </c>
      <c r="AA73" s="1">
        <v>5.7539014009797404E-3</v>
      </c>
      <c r="AB73" s="1">
        <v>4.7621392804294696E-9</v>
      </c>
      <c r="AC73" s="1">
        <v>3.3662425533907301E-23</v>
      </c>
      <c r="AD73" s="1">
        <v>4.0227415579426398E-3</v>
      </c>
      <c r="AE73" s="1">
        <v>8.1166926268769603E-4</v>
      </c>
      <c r="AF73" s="1">
        <v>5.8732961698840001E-5</v>
      </c>
      <c r="AG73" s="1">
        <v>2.89388746550224E-7</v>
      </c>
      <c r="AH73" s="1">
        <v>5.5851928788037003E-8</v>
      </c>
      <c r="AI73" s="1">
        <v>9.7445331587348801E-7</v>
      </c>
      <c r="AJ73" s="1">
        <v>3.7830441292751899E-6</v>
      </c>
      <c r="AK73" s="1">
        <v>7.8853707879738193E-6</v>
      </c>
      <c r="AL73" s="1">
        <v>6.5500485261052602E-3</v>
      </c>
      <c r="AM73" s="1">
        <v>1.8251176956237E-6</v>
      </c>
      <c r="AN73" s="1">
        <v>2.3771919496149399E-7</v>
      </c>
      <c r="AO73" s="1">
        <v>0.27266700388894899</v>
      </c>
      <c r="AP73" s="1">
        <v>3.15770166674114E-6</v>
      </c>
      <c r="AQ73" s="1">
        <v>3.53004758481342E-2</v>
      </c>
      <c r="AR73" s="1">
        <v>0.117144331485839</v>
      </c>
      <c r="AS73" s="1">
        <v>5.4136580610428899E-7</v>
      </c>
      <c r="AT73" s="1">
        <v>9.0800780825066603E-5</v>
      </c>
      <c r="AU73" s="1">
        <v>9.0146975471781099E-10</v>
      </c>
      <c r="AV73" t="s">
        <v>163</v>
      </c>
      <c r="AW73" s="1">
        <v>9.8894467713417203E-6</v>
      </c>
      <c r="AX73" s="1">
        <v>0</v>
      </c>
      <c r="AY73" s="1">
        <v>2.0256061604204499E-18</v>
      </c>
      <c r="AZ73" s="1">
        <v>1.46878796767845E-25</v>
      </c>
      <c r="BA73" s="1">
        <v>2.2730697533592801E-50</v>
      </c>
      <c r="BB73" t="s">
        <v>164</v>
      </c>
      <c r="BC73" s="1">
        <v>3.6686719461123997E-15</v>
      </c>
      <c r="BD73" s="1">
        <v>5.7748721424819901E-3</v>
      </c>
      <c r="BE73" s="1">
        <v>6.6853933747221999E-3</v>
      </c>
      <c r="BF73" s="1">
        <v>5.2788078704601104E-4</v>
      </c>
      <c r="BG73" s="1">
        <v>2.89936422606056E-9</v>
      </c>
      <c r="BH73" s="1">
        <v>4.4549337286740797E-3</v>
      </c>
      <c r="BI73" s="1">
        <v>1.4131912320006801E-2</v>
      </c>
      <c r="BJ73" s="1">
        <v>2.0573631466952501E-4</v>
      </c>
      <c r="BK73" s="1">
        <v>0.27963506759562101</v>
      </c>
      <c r="BL73" s="1">
        <v>6.5931037408042202E-5</v>
      </c>
      <c r="BM73" s="1">
        <v>1.0865073924649201E-6</v>
      </c>
      <c r="BN73" s="1">
        <v>2.0602712294434999E-12</v>
      </c>
      <c r="BO73" s="1">
        <v>4.8095766363147102E-5</v>
      </c>
      <c r="BP73" s="1">
        <v>4.9150582154816199E-9</v>
      </c>
      <c r="BQ73" s="1">
        <v>3.8008533024574002E-5</v>
      </c>
      <c r="BR73" s="1">
        <v>7.7624220120544595E-5</v>
      </c>
      <c r="BS73" s="1">
        <v>1.2354092698004799E-3</v>
      </c>
      <c r="BT73" s="1">
        <v>1.65376880027798E-6</v>
      </c>
      <c r="BU73" s="1">
        <v>1.59857832447379E-5</v>
      </c>
      <c r="BV73" s="1">
        <v>1.1310241909484499E-5</v>
      </c>
      <c r="BW73" s="1">
        <v>6.0541893452955899E-7</v>
      </c>
      <c r="BX73" s="1">
        <v>1000000</v>
      </c>
      <c r="BY73" s="1">
        <v>209000</v>
      </c>
      <c r="BZ73" s="1">
        <v>20000</v>
      </c>
      <c r="CA73" s="1">
        <v>0</v>
      </c>
      <c r="CB73" s="1">
        <v>1</v>
      </c>
    </row>
    <row r="74" spans="1:80" x14ac:dyDescent="0.2">
      <c r="A74" s="2">
        <v>302400</v>
      </c>
      <c r="B74" s="1">
        <v>3.0096076819398101E-2</v>
      </c>
      <c r="C74" s="1">
        <v>4.2335619244202897E-3</v>
      </c>
      <c r="D74" s="1">
        <v>5.6526751293748297E-2</v>
      </c>
      <c r="E74" s="1">
        <v>3.8986923729015202E-2</v>
      </c>
      <c r="F74" s="1">
        <v>2.7929570853612602E-2</v>
      </c>
      <c r="G74" s="1">
        <v>1.8863178288751201E-2</v>
      </c>
      <c r="H74" s="1">
        <v>8.7085392937257793E-3</v>
      </c>
      <c r="I74" s="1">
        <v>0.230344959995502</v>
      </c>
      <c r="J74" s="1">
        <v>1.9903923925659799E-2</v>
      </c>
      <c r="K74" s="1">
        <v>2.4246251096418799E-14</v>
      </c>
      <c r="L74" s="1">
        <v>9.1050683634033101E-3</v>
      </c>
      <c r="M74" s="1">
        <v>2.1168172395530701E-13</v>
      </c>
      <c r="N74" s="1">
        <v>7.3203778917308397E-3</v>
      </c>
      <c r="O74" s="1">
        <v>7.0732829142841503E-3</v>
      </c>
      <c r="P74" s="1">
        <v>4.5812803677296199E-6</v>
      </c>
      <c r="Q74" s="1">
        <v>1.3723533687087E-9</v>
      </c>
      <c r="R74" s="1">
        <v>1.4109734381790799E-2</v>
      </c>
      <c r="S74" s="1">
        <v>1.30844017497308E-6</v>
      </c>
      <c r="T74" s="1">
        <v>3.8954496355033999E-6</v>
      </c>
      <c r="U74" s="1">
        <v>6.8852652856592304E-3</v>
      </c>
      <c r="V74" s="1">
        <v>4.7731448967223101E-3</v>
      </c>
      <c r="W74" s="1">
        <v>3.6557967807441702E-11</v>
      </c>
      <c r="X74" s="1">
        <v>4.1363722807743297E-6</v>
      </c>
      <c r="Y74" s="1">
        <v>1.03740739435639E-13</v>
      </c>
      <c r="Z74" s="1">
        <v>3.13413218031899E-5</v>
      </c>
      <c r="AA74" s="1">
        <v>5.3669616222227299E-3</v>
      </c>
      <c r="AB74" s="1">
        <v>4.6509103228429302E-9</v>
      </c>
      <c r="AC74" s="1">
        <v>2.9541041659876399E-23</v>
      </c>
      <c r="AD74" s="1">
        <v>3.87785985279483E-3</v>
      </c>
      <c r="AE74" s="1">
        <v>6.3606305535732503E-4</v>
      </c>
      <c r="AF74" s="1">
        <v>4.2300797730975202E-5</v>
      </c>
      <c r="AG74" s="1">
        <v>2.1940794944993901E-7</v>
      </c>
      <c r="AH74" s="1">
        <v>4.3038682145437797E-8</v>
      </c>
      <c r="AI74" s="1">
        <v>7.0746089835732703E-7</v>
      </c>
      <c r="AJ74" s="1">
        <v>2.72936081349153E-6</v>
      </c>
      <c r="AK74" s="1">
        <v>6.9857728550136402E-6</v>
      </c>
      <c r="AL74" s="1">
        <v>5.8557311359724602E-3</v>
      </c>
      <c r="AM74" s="1">
        <v>1.3632227360738399E-6</v>
      </c>
      <c r="AN74" s="1">
        <v>1.7284269167543601E-7</v>
      </c>
      <c r="AO74" s="1">
        <v>0.27586578495042202</v>
      </c>
      <c r="AP74" s="1">
        <v>2.3777581422709001E-6</v>
      </c>
      <c r="AQ74" s="1">
        <v>3.5262335178238603E-2</v>
      </c>
      <c r="AR74" s="1">
        <v>0.116480949362067</v>
      </c>
      <c r="AS74" s="1">
        <v>3.2493444035446597E-7</v>
      </c>
      <c r="AT74" s="1">
        <v>8.8320635707050295E-5</v>
      </c>
      <c r="AU74" s="1">
        <v>6.7396304431127002E-10</v>
      </c>
      <c r="AV74" t="s">
        <v>165</v>
      </c>
      <c r="AW74" s="1">
        <v>9.4145588967988008E-6</v>
      </c>
      <c r="AX74" s="1">
        <v>0</v>
      </c>
      <c r="AY74" s="1">
        <v>3.0304600041154102E-19</v>
      </c>
      <c r="AZ74" s="1">
        <v>1.8873666787565701E-26</v>
      </c>
      <c r="BA74" s="1">
        <v>6.2347523087870802E-52</v>
      </c>
      <c r="BB74" t="s">
        <v>166</v>
      </c>
      <c r="BC74" s="1">
        <v>1.14622871819551E-15</v>
      </c>
      <c r="BD74" s="1">
        <v>5.27401960321865E-3</v>
      </c>
      <c r="BE74" s="1">
        <v>6.3604197659936999E-3</v>
      </c>
      <c r="BF74" s="1">
        <v>4.4244439728397401E-4</v>
      </c>
      <c r="BG74" s="1">
        <v>2.9322958165431099E-9</v>
      </c>
      <c r="BH74" s="1">
        <v>4.0038261403489601E-3</v>
      </c>
      <c r="BI74" s="1">
        <v>1.34023172598928E-2</v>
      </c>
      <c r="BJ74" s="1">
        <v>1.59786936335999E-4</v>
      </c>
      <c r="BK74" s="1">
        <v>0.28117005395588901</v>
      </c>
      <c r="BL74" s="1">
        <v>6.7681466325165702E-5</v>
      </c>
      <c r="BM74" s="1">
        <v>9.7776640107583102E-7</v>
      </c>
      <c r="BN74" s="1">
        <v>1.3186671987105E-12</v>
      </c>
      <c r="BO74" s="1">
        <v>4.6939738785489103E-5</v>
      </c>
      <c r="BP74" s="1">
        <v>4.0346472670570799E-9</v>
      </c>
      <c r="BQ74" s="1">
        <v>3.5881928506572597E-5</v>
      </c>
      <c r="BR74" s="1">
        <v>8.4005170260790702E-5</v>
      </c>
      <c r="BS74" s="1">
        <v>1.3338508301981101E-3</v>
      </c>
      <c r="BT74" s="1">
        <v>1.76872099240118E-6</v>
      </c>
      <c r="BU74" s="1">
        <v>1.54406745667042E-5</v>
      </c>
      <c r="BV74" s="1">
        <v>1.0820703856126299E-5</v>
      </c>
      <c r="BW74" s="1">
        <v>6.5576718374144701E-7</v>
      </c>
      <c r="BX74" s="1">
        <v>1000000</v>
      </c>
      <c r="BY74" s="1">
        <v>209000</v>
      </c>
      <c r="BZ74" s="1">
        <v>20000</v>
      </c>
      <c r="CA74" s="1">
        <v>0</v>
      </c>
      <c r="CB74" s="1">
        <v>1</v>
      </c>
    </row>
    <row r="75" spans="1:80" x14ac:dyDescent="0.2">
      <c r="A75" s="2">
        <v>306000</v>
      </c>
      <c r="B75" s="1">
        <v>3.1221522006892901E-2</v>
      </c>
      <c r="C75" s="1">
        <v>4.2850605508774203E-3</v>
      </c>
      <c r="D75" s="1">
        <v>5.7791089435685401E-2</v>
      </c>
      <c r="E75" s="1">
        <v>3.9865645967101002E-2</v>
      </c>
      <c r="F75" s="1">
        <v>2.88774320729593E-2</v>
      </c>
      <c r="G75" s="1">
        <v>1.9521893628068301E-2</v>
      </c>
      <c r="H75" s="1">
        <v>8.7163311270376E-3</v>
      </c>
      <c r="I75" s="1">
        <v>0.23036986096607601</v>
      </c>
      <c r="J75" s="1">
        <v>1.8778478738164999E-2</v>
      </c>
      <c r="K75" s="1">
        <v>2.4408750065163301E-14</v>
      </c>
      <c r="L75" s="1">
        <v>8.9633842580597797E-3</v>
      </c>
      <c r="M75" s="1">
        <v>7.1406377872000494E-14</v>
      </c>
      <c r="N75" s="1">
        <v>7.6330044351289603E-3</v>
      </c>
      <c r="O75" s="1">
        <v>7.2691225179032596E-3</v>
      </c>
      <c r="P75" s="1">
        <v>4.0470211962456097E-6</v>
      </c>
      <c r="Q75" s="1">
        <v>9.5111931305726693E-10</v>
      </c>
      <c r="R75" s="1">
        <v>1.40661797291036E-2</v>
      </c>
      <c r="S75" s="1">
        <v>1.5161366491206601E-6</v>
      </c>
      <c r="T75" s="1">
        <v>4.5514781753222296E-6</v>
      </c>
      <c r="U75" s="1">
        <v>6.4618148324727702E-3</v>
      </c>
      <c r="V75" s="1">
        <v>4.1313898407083598E-3</v>
      </c>
      <c r="W75" s="1">
        <v>3.4336415948992703E-11</v>
      </c>
      <c r="X75" s="1">
        <v>2.3556753953098599E-6</v>
      </c>
      <c r="Y75" s="1">
        <v>2.1120713607717499E-14</v>
      </c>
      <c r="Z75" s="1">
        <v>3.4821125854150598E-5</v>
      </c>
      <c r="AA75" s="1">
        <v>4.9783545695393401E-3</v>
      </c>
      <c r="AB75" s="1">
        <v>4.58768843995334E-9</v>
      </c>
      <c r="AC75" s="1">
        <v>2.42501275022201E-23</v>
      </c>
      <c r="AD75" s="1">
        <v>3.7210063361479899E-3</v>
      </c>
      <c r="AE75" s="1">
        <v>4.8832097548133697E-4</v>
      </c>
      <c r="AF75" s="1">
        <v>2.96354835232331E-5</v>
      </c>
      <c r="AG75" s="1">
        <v>1.6193629297720399E-7</v>
      </c>
      <c r="AH75" s="1">
        <v>3.2329497994463003E-8</v>
      </c>
      <c r="AI75" s="1">
        <v>4.98670637715013E-7</v>
      </c>
      <c r="AJ75" s="1">
        <v>1.9149681256306001E-6</v>
      </c>
      <c r="AK75" s="1">
        <v>5.7734858797481596E-6</v>
      </c>
      <c r="AL75" s="1">
        <v>5.1954712762671499E-3</v>
      </c>
      <c r="AM75" s="1">
        <v>9.8685469329391101E-7</v>
      </c>
      <c r="AN75" s="1">
        <v>1.2146474379456799E-7</v>
      </c>
      <c r="AO75" s="1">
        <v>0.27872972622650499</v>
      </c>
      <c r="AP75" s="1">
        <v>1.7371876758656699E-6</v>
      </c>
      <c r="AQ75" s="1">
        <v>3.5173759074657598E-2</v>
      </c>
      <c r="AR75" s="1">
        <v>0.11585416509185199</v>
      </c>
      <c r="AS75" s="1">
        <v>1.8742819022640601E-7</v>
      </c>
      <c r="AT75" s="1">
        <v>8.5743709143638704E-5</v>
      </c>
      <c r="AU75" s="1">
        <v>4.9428264996106501E-10</v>
      </c>
      <c r="AV75" t="s">
        <v>167</v>
      </c>
      <c r="AW75" s="1">
        <v>8.9614861914350201E-6</v>
      </c>
      <c r="AX75" s="1">
        <v>0</v>
      </c>
      <c r="AY75" s="1">
        <v>3.86516609748095E-20</v>
      </c>
      <c r="AZ75" s="1">
        <v>2.0775044405498599E-27</v>
      </c>
      <c r="BA75" s="1">
        <v>1.2373335374804799E-53</v>
      </c>
      <c r="BB75" t="s">
        <v>168</v>
      </c>
      <c r="BC75" s="1">
        <v>3.27683787093165E-16</v>
      </c>
      <c r="BD75" s="1">
        <v>4.7888099342074403E-3</v>
      </c>
      <c r="BE75" s="1">
        <v>6.0989092310589302E-3</v>
      </c>
      <c r="BF75" s="1">
        <v>3.6963769769474098E-4</v>
      </c>
      <c r="BG75" s="1">
        <v>2.9675259331614498E-9</v>
      </c>
      <c r="BH75" s="1">
        <v>3.56444794694121E-3</v>
      </c>
      <c r="BI75" s="1">
        <v>1.26336559674413E-2</v>
      </c>
      <c r="BJ75" s="1">
        <v>1.2238748466790101E-4</v>
      </c>
      <c r="BK75" s="1">
        <v>0.283275309053095</v>
      </c>
      <c r="BL75" s="1">
        <v>6.9624525220828807E-5</v>
      </c>
      <c r="BM75" s="1">
        <v>8.7725614406184897E-7</v>
      </c>
      <c r="BN75" s="1">
        <v>8.53302759520317E-13</v>
      </c>
      <c r="BO75" s="1">
        <v>4.5741728044559299E-5</v>
      </c>
      <c r="BP75" s="1">
        <v>3.2785846058847199E-9</v>
      </c>
      <c r="BQ75" s="1">
        <v>3.3628568270676498E-5</v>
      </c>
      <c r="BR75" s="1">
        <v>9.0688268098611206E-5</v>
      </c>
      <c r="BS75" s="1">
        <v>1.4406922134487701E-3</v>
      </c>
      <c r="BT75" s="1">
        <v>1.8975253225128799E-6</v>
      </c>
      <c r="BU75" s="1">
        <v>1.4901630414879901E-5</v>
      </c>
      <c r="BV75" s="1">
        <v>1.02502908665919E-5</v>
      </c>
      <c r="BW75" s="1">
        <v>7.1162963650134898E-7</v>
      </c>
      <c r="BX75" s="1">
        <v>1000000</v>
      </c>
      <c r="BY75" s="1">
        <v>209000</v>
      </c>
      <c r="BZ75" s="1">
        <v>20000</v>
      </c>
      <c r="CA75" s="1">
        <v>0</v>
      </c>
      <c r="CB75" s="1">
        <v>1</v>
      </c>
    </row>
    <row r="76" spans="1:80" x14ac:dyDescent="0.2">
      <c r="A76" s="2">
        <v>309600</v>
      </c>
      <c r="B76" s="1">
        <v>3.2368263504816898E-2</v>
      </c>
      <c r="C76" s="1">
        <v>4.3372572849703804E-3</v>
      </c>
      <c r="D76" s="1">
        <v>5.89784125731335E-2</v>
      </c>
      <c r="E76" s="1">
        <v>4.0673339248280399E-2</v>
      </c>
      <c r="F76" s="1">
        <v>2.9815231288746899E-2</v>
      </c>
      <c r="G76" s="1">
        <v>2.01597793561165E-2</v>
      </c>
      <c r="H76" s="1">
        <v>8.7230687563501202E-3</v>
      </c>
      <c r="I76" s="1">
        <v>0.230391156844789</v>
      </c>
      <c r="J76" s="1">
        <v>1.7631737240240999E-2</v>
      </c>
      <c r="K76" s="1">
        <v>2.4346504705917201E-14</v>
      </c>
      <c r="L76" s="1">
        <v>8.8124871151900892E-3</v>
      </c>
      <c r="M76" s="1">
        <v>2.3725443279462799E-14</v>
      </c>
      <c r="N76" s="1">
        <v>7.9408087830682705E-3</v>
      </c>
      <c r="O76" s="1">
        <v>7.4038518800955697E-3</v>
      </c>
      <c r="P76" s="1">
        <v>3.5404689156346901E-6</v>
      </c>
      <c r="Q76" s="1">
        <v>6.6713090551344998E-10</v>
      </c>
      <c r="R76" s="1">
        <v>1.40155436360541E-2</v>
      </c>
      <c r="S76" s="1">
        <v>1.77348263867264E-6</v>
      </c>
      <c r="T76" s="1">
        <v>5.28642731119118E-6</v>
      </c>
      <c r="U76" s="1">
        <v>6.0327098298948298E-3</v>
      </c>
      <c r="V76" s="1">
        <v>3.5335408275360101E-3</v>
      </c>
      <c r="W76" s="1">
        <v>3.1611927851850701E-11</v>
      </c>
      <c r="X76" s="1">
        <v>1.2805861918663401E-6</v>
      </c>
      <c r="Y76" s="1">
        <v>3.7657330450015604E-15</v>
      </c>
      <c r="Z76" s="1">
        <v>3.8549939764044001E-5</v>
      </c>
      <c r="AA76" s="1">
        <v>4.5949969037733804E-3</v>
      </c>
      <c r="AB76" s="1">
        <v>4.51095976648871E-9</v>
      </c>
      <c r="AC76" s="1">
        <v>1.8935064441916799E-23</v>
      </c>
      <c r="AD76" s="1">
        <v>3.5530550807756599E-3</v>
      </c>
      <c r="AE76" s="1">
        <v>3.6680159285540999E-4</v>
      </c>
      <c r="AF76" s="1">
        <v>2.0161028968592301E-5</v>
      </c>
      <c r="AG76" s="1">
        <v>1.16078883604223E-7</v>
      </c>
      <c r="AH76" s="1">
        <v>2.3616548237610699E-8</v>
      </c>
      <c r="AI76" s="1">
        <v>3.3940333427993598E-7</v>
      </c>
      <c r="AJ76" s="1">
        <v>1.3043895768289899E-6</v>
      </c>
      <c r="AK76" s="1">
        <v>4.5092623908638901E-6</v>
      </c>
      <c r="AL76" s="1">
        <v>4.5765070875578902E-3</v>
      </c>
      <c r="AM76" s="1">
        <v>6.9199715242354204E-7</v>
      </c>
      <c r="AN76" s="1">
        <v>8.2715934747286397E-8</v>
      </c>
      <c r="AO76" s="1">
        <v>0.28125749859661198</v>
      </c>
      <c r="AP76" s="1">
        <v>1.2306274390340899E-6</v>
      </c>
      <c r="AQ76" s="1">
        <v>3.50322193809849E-2</v>
      </c>
      <c r="AR76" s="1">
        <v>0.115278647856998</v>
      </c>
      <c r="AS76" s="1">
        <v>1.03629998590035E-7</v>
      </c>
      <c r="AT76" s="1">
        <v>8.2958049549202998E-5</v>
      </c>
      <c r="AU76" s="1">
        <v>3.5393853236517499E-10</v>
      </c>
      <c r="AV76" t="s">
        <v>169</v>
      </c>
      <c r="AW76" s="1">
        <v>8.5062181793451193E-6</v>
      </c>
      <c r="AX76" s="1">
        <v>0</v>
      </c>
      <c r="AY76" s="1">
        <v>4.1584053157515199E-21</v>
      </c>
      <c r="AZ76" s="1">
        <v>1.9382013612027899E-28</v>
      </c>
      <c r="BA76" s="1">
        <v>1.7309442710703299E-55</v>
      </c>
      <c r="BB76" t="s">
        <v>170</v>
      </c>
      <c r="BC76" s="1">
        <v>8.5214510540614104E-17</v>
      </c>
      <c r="BD76" s="1">
        <v>4.3168826372049296E-3</v>
      </c>
      <c r="BE76" s="1">
        <v>5.8593356828568503E-3</v>
      </c>
      <c r="BF76" s="1">
        <v>3.08091894507988E-4</v>
      </c>
      <c r="BG76" s="1">
        <v>2.9766087011693101E-9</v>
      </c>
      <c r="BH76" s="1">
        <v>3.1485756973909699E-3</v>
      </c>
      <c r="BI76" s="1">
        <v>1.18324115538249E-2</v>
      </c>
      <c r="BJ76" s="1">
        <v>9.2574241926100299E-5</v>
      </c>
      <c r="BK76" s="1">
        <v>0.285884849601096</v>
      </c>
      <c r="BL76" s="1">
        <v>7.1259666761831501E-5</v>
      </c>
      <c r="BM76" s="1">
        <v>7.8261493633127798E-7</v>
      </c>
      <c r="BN76" s="1">
        <v>5.58645177147251E-13</v>
      </c>
      <c r="BO76" s="1">
        <v>4.4339996303884699E-5</v>
      </c>
      <c r="BP76" s="1">
        <v>2.6328432949981902E-9</v>
      </c>
      <c r="BQ76" s="1">
        <v>3.1247286107777099E-5</v>
      </c>
      <c r="BR76" s="1">
        <v>9.6961743394222599E-5</v>
      </c>
      <c r="BS76" s="1">
        <v>1.55843676949685E-3</v>
      </c>
      <c r="BT76" s="1">
        <v>2.0520645206722099E-6</v>
      </c>
      <c r="BU76" s="1">
        <v>1.4309355168692801E-5</v>
      </c>
      <c r="BV76" s="1">
        <v>9.6122678717336706E-6</v>
      </c>
      <c r="BW76" s="1">
        <v>7.6605767641348999E-7</v>
      </c>
      <c r="BX76" s="1">
        <v>1000000</v>
      </c>
      <c r="BY76" s="1">
        <v>209000</v>
      </c>
      <c r="BZ76" s="1">
        <v>20000</v>
      </c>
      <c r="CA76" s="1">
        <v>0</v>
      </c>
      <c r="CB76" s="1">
        <v>1</v>
      </c>
    </row>
    <row r="77" spans="1:80" x14ac:dyDescent="0.2">
      <c r="A77" s="2">
        <v>313200</v>
      </c>
      <c r="B77" s="1">
        <v>3.3506614724134597E-2</v>
      </c>
      <c r="C77" s="1">
        <v>4.3887793470343403E-3</v>
      </c>
      <c r="D77" s="1">
        <v>6.0071889541354298E-2</v>
      </c>
      <c r="E77" s="1">
        <v>4.1398896860816201E-2</v>
      </c>
      <c r="F77" s="1">
        <v>3.07225602051658E-2</v>
      </c>
      <c r="G77" s="1">
        <v>2.0761762861283499E-2</v>
      </c>
      <c r="H77" s="1">
        <v>8.7286592271393904E-3</v>
      </c>
      <c r="I77" s="1">
        <v>0.23040865796905199</v>
      </c>
      <c r="J77" s="1">
        <v>1.6493386020923401E-2</v>
      </c>
      <c r="K77" s="1">
        <v>2.3364273702490899E-14</v>
      </c>
      <c r="L77" s="1">
        <v>8.6554272168578097E-3</v>
      </c>
      <c r="M77" s="1">
        <v>8.0130357998163403E-15</v>
      </c>
      <c r="N77" s="1">
        <v>8.2114756344857792E-3</v>
      </c>
      <c r="O77" s="1">
        <v>7.4724112778432701E-3</v>
      </c>
      <c r="P77" s="1">
        <v>3.0699769987870698E-6</v>
      </c>
      <c r="Q77" s="1">
        <v>4.7568088421329299E-10</v>
      </c>
      <c r="R77" s="1">
        <v>1.39496652400683E-2</v>
      </c>
      <c r="S77" s="1">
        <v>2.1398338030245899E-6</v>
      </c>
      <c r="T77" s="1">
        <v>5.9787298590334197E-6</v>
      </c>
      <c r="U77" s="1">
        <v>5.6092364447995402E-3</v>
      </c>
      <c r="V77" s="1">
        <v>2.9943648628951102E-3</v>
      </c>
      <c r="W77" s="1">
        <v>2.7726944570557199E-11</v>
      </c>
      <c r="X77" s="1">
        <v>6.7146339238509096E-7</v>
      </c>
      <c r="Y77" s="1">
        <v>6.0632141062127204E-16</v>
      </c>
      <c r="Z77" s="1">
        <v>4.2015677461567601E-5</v>
      </c>
      <c r="AA77" s="1">
        <v>4.2297510589677702E-3</v>
      </c>
      <c r="AB77" s="1">
        <v>4.3358757186373098E-9</v>
      </c>
      <c r="AC77" s="1">
        <v>1.4176735175605201E-23</v>
      </c>
      <c r="AD77" s="1">
        <v>3.3788876736220701E-3</v>
      </c>
      <c r="AE77" s="1">
        <v>2.7089301992544202E-4</v>
      </c>
      <c r="AF77" s="1">
        <v>1.3406183141467999E-5</v>
      </c>
      <c r="AG77" s="1">
        <v>8.1215085213205704E-8</v>
      </c>
      <c r="AH77" s="1">
        <v>1.6852379220844699E-8</v>
      </c>
      <c r="AI77" s="1">
        <v>2.1980475484049399E-7</v>
      </c>
      <c r="AJ77" s="1">
        <v>8.6795566786103303E-7</v>
      </c>
      <c r="AK77" s="1">
        <v>3.3197278183636199E-6</v>
      </c>
      <c r="AL77" s="1">
        <v>4.01773175842292E-3</v>
      </c>
      <c r="AM77" s="1">
        <v>4.7314493553376397E-7</v>
      </c>
      <c r="AN77" s="1">
        <v>5.4336391461850597E-8</v>
      </c>
      <c r="AO77" s="1">
        <v>0.28339023227542498</v>
      </c>
      <c r="AP77" s="1">
        <v>8.4901404252757495E-7</v>
      </c>
      <c r="AQ77" s="1">
        <v>3.4840075442348503E-2</v>
      </c>
      <c r="AR77" s="1">
        <v>0.114784891034794</v>
      </c>
      <c r="AS77" s="1">
        <v>5.5437525993234097E-8</v>
      </c>
      <c r="AT77" s="1">
        <v>7.9957254383280506E-5</v>
      </c>
      <c r="AU77" s="1">
        <v>2.4320824845313399E-10</v>
      </c>
      <c r="AV77" t="s">
        <v>171</v>
      </c>
      <c r="AW77" s="1">
        <v>7.9629729616157594E-6</v>
      </c>
      <c r="AX77" s="1">
        <v>0</v>
      </c>
      <c r="AY77" s="1">
        <v>3.9315497267517299E-22</v>
      </c>
      <c r="AZ77" s="1">
        <v>1.5944202121338199E-29</v>
      </c>
      <c r="BA77" s="1">
        <v>1.9065147108604799E-57</v>
      </c>
      <c r="BB77" t="s">
        <v>172</v>
      </c>
      <c r="BC77" s="1">
        <v>2.0591764775468599E-17</v>
      </c>
      <c r="BD77" s="1">
        <v>3.8756869704923598E-3</v>
      </c>
      <c r="BE77" s="1">
        <v>5.6293032127367002E-3</v>
      </c>
      <c r="BF77" s="1">
        <v>2.5727750523574401E-4</v>
      </c>
      <c r="BG77" s="1">
        <v>2.8753187959862698E-9</v>
      </c>
      <c r="BH77" s="1">
        <v>2.7700303185418502E-3</v>
      </c>
      <c r="BI77" s="1">
        <v>1.1022287587125999E-2</v>
      </c>
      <c r="BJ77" s="1">
        <v>6.9704823890182296E-5</v>
      </c>
      <c r="BK77" s="1">
        <v>0.28880380308999598</v>
      </c>
      <c r="BL77" s="1">
        <v>7.1293015279403702E-5</v>
      </c>
      <c r="BM77" s="1">
        <v>6.87477968648814E-7</v>
      </c>
      <c r="BN77" s="1">
        <v>3.7120051684624798E-13</v>
      </c>
      <c r="BO77" s="1">
        <v>4.2304796022088401E-5</v>
      </c>
      <c r="BP77" s="1">
        <v>2.0853364103497101E-9</v>
      </c>
      <c r="BQ77" s="1">
        <v>2.8544911065229501E-5</v>
      </c>
      <c r="BR77" s="1">
        <v>1.00645373032204E-4</v>
      </c>
      <c r="BS77" s="1">
        <v>1.6976718439481299E-3</v>
      </c>
      <c r="BT77" s="1">
        <v>2.2733548483253299E-6</v>
      </c>
      <c r="BU77" s="1">
        <v>1.3539418939719701E-5</v>
      </c>
      <c r="BV77" s="1">
        <v>8.8646453733354801E-6</v>
      </c>
      <c r="BW77" s="1">
        <v>7.9295445077549203E-7</v>
      </c>
      <c r="BX77" s="1">
        <v>1000000</v>
      </c>
      <c r="BY77" s="1">
        <v>209000</v>
      </c>
      <c r="BZ77" s="1">
        <v>20000</v>
      </c>
      <c r="CA77" s="1">
        <v>0</v>
      </c>
      <c r="CB77" s="1">
        <v>1</v>
      </c>
    </row>
    <row r="78" spans="1:80" x14ac:dyDescent="0.2">
      <c r="A78" s="2">
        <v>316800</v>
      </c>
      <c r="B78" s="1">
        <v>3.4563491276821297E-2</v>
      </c>
      <c r="C78" s="1">
        <v>4.4363331627123902E-3</v>
      </c>
      <c r="D78" s="1">
        <v>6.1032604834701999E-2</v>
      </c>
      <c r="E78" s="1">
        <v>4.2020549380635402E-2</v>
      </c>
      <c r="F78" s="1">
        <v>3.1551076691747303E-2</v>
      </c>
      <c r="G78" s="1">
        <v>2.1297842089079099E-2</v>
      </c>
      <c r="H78" s="1">
        <v>8.7331553605253104E-3</v>
      </c>
      <c r="I78" s="1">
        <v>0.23042260179104199</v>
      </c>
      <c r="J78" s="1">
        <v>1.54365094682366E-2</v>
      </c>
      <c r="K78" s="1">
        <v>2.0448783970768E-14</v>
      </c>
      <c r="L78" s="1">
        <v>8.5023515011415206E-3</v>
      </c>
      <c r="M78" s="1">
        <v>2.9499968977307801E-15</v>
      </c>
      <c r="N78" s="1">
        <v>8.3966394463817207E-3</v>
      </c>
      <c r="O78" s="1">
        <v>7.4598480464845296E-3</v>
      </c>
      <c r="P78" s="1">
        <v>2.65480057632842E-6</v>
      </c>
      <c r="Q78" s="1">
        <v>3.4893773179773402E-10</v>
      </c>
      <c r="R78" s="1">
        <v>1.3856111244727499E-2</v>
      </c>
      <c r="S78" s="1">
        <v>2.7695070859312201E-6</v>
      </c>
      <c r="T78" s="1">
        <v>6.3213032001810801E-6</v>
      </c>
      <c r="U78" s="1">
        <v>5.2184308341748902E-3</v>
      </c>
      <c r="V78" s="1">
        <v>2.5407152089886001E-3</v>
      </c>
      <c r="W78" s="1">
        <v>2.2091671858432501E-11</v>
      </c>
      <c r="X78" s="1">
        <v>3.5384041104543798E-7</v>
      </c>
      <c r="Y78" s="1">
        <v>9.9099841039919995E-17</v>
      </c>
      <c r="Z78" s="1">
        <v>4.4033246407938097E-5</v>
      </c>
      <c r="AA78" s="1">
        <v>3.9087663788273099E-3</v>
      </c>
      <c r="AB78" s="1">
        <v>3.9566810047251803E-9</v>
      </c>
      <c r="AC78" s="1">
        <v>1.01629785099236E-23</v>
      </c>
      <c r="AD78" s="1">
        <v>3.2114833913213601E-3</v>
      </c>
      <c r="AE78" s="1">
        <v>2.0053157768779801E-4</v>
      </c>
      <c r="AF78" s="1">
        <v>8.9426930335086801E-6</v>
      </c>
      <c r="AG78" s="1">
        <v>5.6717497133464898E-8</v>
      </c>
      <c r="AH78" s="1">
        <v>1.19938126964704E-8</v>
      </c>
      <c r="AI78" s="1">
        <v>1.3257364836052901E-7</v>
      </c>
      <c r="AJ78" s="1">
        <v>5.7862787299683999E-7</v>
      </c>
      <c r="AK78" s="1">
        <v>2.24702373381821E-6</v>
      </c>
      <c r="AL78" s="1">
        <v>3.5531138042447299E-3</v>
      </c>
      <c r="AM78" s="1">
        <v>3.2335516368649398E-7</v>
      </c>
      <c r="AN78" s="1">
        <v>3.4289610093019497E-8</v>
      </c>
      <c r="AO78" s="1">
        <v>0.285035821073579</v>
      </c>
      <c r="AP78" s="1">
        <v>5.8204834554733599E-7</v>
      </c>
      <c r="AQ78" s="1">
        <v>3.4614550623077701E-2</v>
      </c>
      <c r="AR78" s="1">
        <v>0.11442424829013299</v>
      </c>
      <c r="AS78" s="1">
        <v>2.9778248549624301E-8</v>
      </c>
      <c r="AT78" s="1">
        <v>7.6905762046438494E-5</v>
      </c>
      <c r="AU78" s="1">
        <v>1.56550447885819E-10</v>
      </c>
      <c r="AV78" t="s">
        <v>173</v>
      </c>
      <c r="AW78" s="1">
        <v>7.2110932222117604E-6</v>
      </c>
      <c r="AX78" s="1">
        <v>0</v>
      </c>
      <c r="AY78" s="1">
        <v>3.7948485341959102E-23</v>
      </c>
      <c r="AZ78" s="1">
        <v>1.33405495891186E-30</v>
      </c>
      <c r="BA78" s="1">
        <v>2.2263968965573402E-59</v>
      </c>
      <c r="BB78" t="s">
        <v>174</v>
      </c>
      <c r="BC78" s="1">
        <v>5.0236756449477102E-18</v>
      </c>
      <c r="BD78" s="1">
        <v>3.49895910917091E-3</v>
      </c>
      <c r="BE78" s="1">
        <v>5.4208278729921504E-3</v>
      </c>
      <c r="BF78" s="1">
        <v>2.1748367000747699E-4</v>
      </c>
      <c r="BG78" s="1">
        <v>2.5383759982211299E-9</v>
      </c>
      <c r="BH78" s="1">
        <v>2.4507646791392399E-3</v>
      </c>
      <c r="BI78" s="1">
        <v>1.0259693724259901E-2</v>
      </c>
      <c r="BJ78" s="1">
        <v>5.3355251284044001E-5</v>
      </c>
      <c r="BK78" s="1">
        <v>0.291568204429067</v>
      </c>
      <c r="BL78" s="1">
        <v>6.7559872019289102E-5</v>
      </c>
      <c r="BM78" s="1">
        <v>5.8555525280428896E-7</v>
      </c>
      <c r="BN78" s="1">
        <v>2.52863218162095E-13</v>
      </c>
      <c r="BO78" s="1">
        <v>3.906793282269E-5</v>
      </c>
      <c r="BP78" s="1">
        <v>1.6343711437799E-9</v>
      </c>
      <c r="BQ78" s="1">
        <v>2.52843585515352E-5</v>
      </c>
      <c r="BR78" s="1">
        <v>9.7557850164595096E-5</v>
      </c>
      <c r="BS78" s="1">
        <v>1.8770718815303399E-3</v>
      </c>
      <c r="BT78" s="1">
        <v>2.6621651525807702E-6</v>
      </c>
      <c r="BU78" s="1">
        <v>1.2451644061827899E-5</v>
      </c>
      <c r="BV78" s="1">
        <v>7.9588140061942493E-6</v>
      </c>
      <c r="BW78" s="1">
        <v>7.4466619929825601E-7</v>
      </c>
      <c r="BX78" s="1">
        <v>1000000</v>
      </c>
      <c r="BY78" s="1">
        <v>209000</v>
      </c>
      <c r="BZ78" s="1">
        <v>20000</v>
      </c>
      <c r="CA78" s="1">
        <v>0</v>
      </c>
      <c r="CB78" s="1">
        <v>1</v>
      </c>
    </row>
    <row r="79" spans="1:80" x14ac:dyDescent="0.2">
      <c r="A79" s="2">
        <v>320400</v>
      </c>
      <c r="B79" s="1">
        <v>3.5419878884187503E-2</v>
      </c>
      <c r="C79" s="1">
        <v>4.4746488671503501E-3</v>
      </c>
      <c r="D79" s="1">
        <v>6.1805769506667503E-2</v>
      </c>
      <c r="E79" s="1">
        <v>4.25103706734015E-2</v>
      </c>
      <c r="F79" s="1">
        <v>3.2226020331851499E-2</v>
      </c>
      <c r="G79" s="1">
        <v>2.17254440067065E-2</v>
      </c>
      <c r="H79" s="1">
        <v>8.7366700252133403E-3</v>
      </c>
      <c r="I79" s="1">
        <v>0.23043340113260999</v>
      </c>
      <c r="J79" s="1">
        <v>1.45801218608705E-2</v>
      </c>
      <c r="K79" s="1">
        <v>1.4847562942680699E-14</v>
      </c>
      <c r="L79" s="1">
        <v>8.3725938826169806E-3</v>
      </c>
      <c r="M79" s="1">
        <v>1.31940569067437E-15</v>
      </c>
      <c r="N79" s="1">
        <v>8.4363518724085308E-3</v>
      </c>
      <c r="O79" s="1">
        <v>7.3524003345285301E-3</v>
      </c>
      <c r="P79" s="1">
        <v>2.32223439725045E-6</v>
      </c>
      <c r="Q79" s="1">
        <v>2.69044897179536E-10</v>
      </c>
      <c r="R79" s="1">
        <v>1.3726812147271899E-2</v>
      </c>
      <c r="S79" s="1">
        <v>4.1708017514529797E-6</v>
      </c>
      <c r="T79" s="1">
        <v>5.8304506900030002E-6</v>
      </c>
      <c r="U79" s="1">
        <v>4.9035258360663201E-3</v>
      </c>
      <c r="V79" s="1">
        <v>2.2052774316166702E-3</v>
      </c>
      <c r="W79" s="1">
        <v>1.4746028658571502E-11</v>
      </c>
      <c r="X79" s="1">
        <v>2.0372393981991399E-7</v>
      </c>
      <c r="Y79" s="1">
        <v>2.0833038854578199E-17</v>
      </c>
      <c r="Z79" s="1">
        <v>4.2311472593852902E-5</v>
      </c>
      <c r="AA79" s="1">
        <v>3.6707858932476002E-3</v>
      </c>
      <c r="AB79" s="1">
        <v>3.2572944781194799E-9</v>
      </c>
      <c r="AC79" s="1">
        <v>6.8928786231613599E-24</v>
      </c>
      <c r="AD79" s="1">
        <v>3.0732855453539701E-3</v>
      </c>
      <c r="AE79" s="1">
        <v>1.5474338267608401E-4</v>
      </c>
      <c r="AF79" s="1">
        <v>6.3084871600566697E-6</v>
      </c>
      <c r="AG79" s="1">
        <v>4.1461729051829397E-8</v>
      </c>
      <c r="AH79" s="1">
        <v>8.9046739806247596E-9</v>
      </c>
      <c r="AI79" s="1">
        <v>6.9446706388151702E-8</v>
      </c>
      <c r="AJ79" s="1">
        <v>4.06801740651694E-7</v>
      </c>
      <c r="AK79" s="1">
        <v>1.2986379853067301E-6</v>
      </c>
      <c r="AL79" s="1">
        <v>3.2252735252596798E-3</v>
      </c>
      <c r="AM79" s="1">
        <v>2.3234310748016799E-7</v>
      </c>
      <c r="AN79" s="1">
        <v>2.03062073214786E-8</v>
      </c>
      <c r="AO79" s="1">
        <v>0.286136349622931</v>
      </c>
      <c r="AP79" s="1">
        <v>4.1459949327948602E-7</v>
      </c>
      <c r="AQ79" s="1">
        <v>3.4397303686065299E-2</v>
      </c>
      <c r="AR79" s="1">
        <v>0.11424906183634501</v>
      </c>
      <c r="AS79" s="1">
        <v>1.7320271294348799E-8</v>
      </c>
      <c r="AT79" s="1">
        <v>7.4204375109574895E-5</v>
      </c>
      <c r="AU79" s="1">
        <v>9.07553359445576E-11</v>
      </c>
      <c r="AV79" t="s">
        <v>175</v>
      </c>
      <c r="AW79" s="1">
        <v>6.1231439377989498E-6</v>
      </c>
      <c r="AX79" s="1">
        <v>0</v>
      </c>
      <c r="AY79" s="1">
        <v>5.0564427450328102E-24</v>
      </c>
      <c r="AZ79" s="1">
        <v>1.5139781419724101E-31</v>
      </c>
      <c r="BA79" s="1">
        <v>4.8870809995757701E-61</v>
      </c>
      <c r="BB79" t="s">
        <v>176</v>
      </c>
      <c r="BC79" s="1">
        <v>1.4643896842717501E-18</v>
      </c>
      <c r="BD79" s="1">
        <v>3.22939766955831E-3</v>
      </c>
      <c r="BE79" s="1">
        <v>5.2665444925758904E-3</v>
      </c>
      <c r="BF79" s="1">
        <v>1.8924699128705999E-4</v>
      </c>
      <c r="BG79" s="1">
        <v>1.8667895263001602E-9</v>
      </c>
      <c r="BH79" s="1">
        <v>2.2174155947977201E-3</v>
      </c>
      <c r="BI79" s="1">
        <v>9.6360592988002196E-3</v>
      </c>
      <c r="BJ79" s="1">
        <v>4.3050237901953599E-5</v>
      </c>
      <c r="BK79" s="1">
        <v>0.29340783555945699</v>
      </c>
      <c r="BL79" s="1">
        <v>5.7246338567735703E-5</v>
      </c>
      <c r="BM79" s="1">
        <v>4.7218366813805801E-7</v>
      </c>
      <c r="BN79" s="1">
        <v>1.79630343152858E-13</v>
      </c>
      <c r="BO79" s="1">
        <v>3.4093528545259101E-5</v>
      </c>
      <c r="BP79" s="1">
        <v>1.2807584200926399E-9</v>
      </c>
      <c r="BQ79" s="1">
        <v>2.1280731644076602E-5</v>
      </c>
      <c r="BR79" s="1">
        <v>8.1840339593925506E-5</v>
      </c>
      <c r="BS79" s="1">
        <v>2.1273412591518901E-3</v>
      </c>
      <c r="BT79" s="1">
        <v>3.54071098755958E-6</v>
      </c>
      <c r="BU79" s="1">
        <v>1.0949052279586801E-5</v>
      </c>
      <c r="BV79" s="1">
        <v>6.8778925886082303E-6</v>
      </c>
      <c r="BW79" s="1">
        <v>5.72736256051106E-7</v>
      </c>
      <c r="BX79" s="1">
        <v>1000000</v>
      </c>
      <c r="BY79" s="1">
        <v>209000</v>
      </c>
      <c r="BZ79" s="1">
        <v>20000</v>
      </c>
      <c r="CA79" s="1">
        <v>0</v>
      </c>
      <c r="CB79" s="1">
        <v>1</v>
      </c>
    </row>
    <row r="80" spans="1:80" x14ac:dyDescent="0.2">
      <c r="A80" s="2">
        <v>324000</v>
      </c>
      <c r="B80" s="1">
        <v>3.5953202584432499E-2</v>
      </c>
      <c r="C80" s="1">
        <v>4.4983953746239296E-3</v>
      </c>
      <c r="D80" s="1">
        <v>6.23430210344844E-2</v>
      </c>
      <c r="E80" s="1">
        <v>4.2846769571379298E-2</v>
      </c>
      <c r="F80" s="1">
        <v>3.2670195767735798E-2</v>
      </c>
      <c r="G80" s="1">
        <v>2.20035759816943E-2</v>
      </c>
      <c r="H80" s="1">
        <v>8.7392840005427307E-3</v>
      </c>
      <c r="I80" s="1">
        <v>0.23044136303878399</v>
      </c>
      <c r="J80" s="1">
        <v>1.4046798160625399E-2</v>
      </c>
      <c r="K80" s="1">
        <v>7.2693742192114097E-15</v>
      </c>
      <c r="L80" s="1">
        <v>8.28894633905378E-3</v>
      </c>
      <c r="M80" s="1">
        <v>8.0033149122740402E-16</v>
      </c>
      <c r="N80" s="1">
        <v>8.2850951698852301E-3</v>
      </c>
      <c r="O80" s="1">
        <v>7.1564913365169801E-3</v>
      </c>
      <c r="P80" s="1">
        <v>2.09872099971008E-6</v>
      </c>
      <c r="Q80" s="1">
        <v>2.24323750522039E-10</v>
      </c>
      <c r="R80" s="1">
        <v>1.35701072671492E-2</v>
      </c>
      <c r="S80" s="1">
        <v>9.0533559893175898E-6</v>
      </c>
      <c r="T80" s="1">
        <v>4.2422051193013898E-6</v>
      </c>
      <c r="U80" s="1">
        <v>4.7082541712622702E-3</v>
      </c>
      <c r="V80" s="1">
        <v>2.0105536499879801E-3</v>
      </c>
      <c r="W80" s="1">
        <v>6.8471523376405897E-12</v>
      </c>
      <c r="X80" s="1">
        <v>1.4207380283995599E-7</v>
      </c>
      <c r="Y80" s="1">
        <v>7.5298722637924598E-18</v>
      </c>
      <c r="Z80" s="1">
        <v>3.2700270108554801E-5</v>
      </c>
      <c r="AA80" s="1">
        <v>3.5494596538474801E-3</v>
      </c>
      <c r="AB80" s="1">
        <v>2.1217404574496898E-9</v>
      </c>
      <c r="AC80" s="1">
        <v>4.0768357646327003E-24</v>
      </c>
      <c r="AD80" s="1">
        <v>2.98875945127264E-3</v>
      </c>
      <c r="AE80" s="1">
        <v>1.3065253023429501E-4</v>
      </c>
      <c r="AF80" s="1">
        <v>5.02329079044735E-6</v>
      </c>
      <c r="AG80" s="1">
        <v>3.3729708532225203E-8</v>
      </c>
      <c r="AH80" s="1">
        <v>7.3162020791764302E-9</v>
      </c>
      <c r="AI80" s="1">
        <v>2.1829787209414099E-8</v>
      </c>
      <c r="AJ80" s="1">
        <v>3.20629852135139E-7</v>
      </c>
      <c r="AK80" s="1">
        <v>4.8492593801199099E-7</v>
      </c>
      <c r="AL80" s="1">
        <v>3.06423193787194E-3</v>
      </c>
      <c r="AM80" s="1">
        <v>1.8694634259474901E-7</v>
      </c>
      <c r="AN80" s="1">
        <v>9.0957905666650401E-9</v>
      </c>
      <c r="AO80" s="1">
        <v>0.28672727903091999</v>
      </c>
      <c r="AP80" s="1">
        <v>3.2663198468325802E-7</v>
      </c>
      <c r="AQ80" s="1">
        <v>3.4245760268691403E-2</v>
      </c>
      <c r="AR80" s="1">
        <v>0.114257580147844</v>
      </c>
      <c r="AS80" s="1">
        <v>1.19751828784723E-8</v>
      </c>
      <c r="AT80" s="1">
        <v>7.2395020936433699E-5</v>
      </c>
      <c r="AU80" s="1">
        <v>4.11653931387976E-11</v>
      </c>
      <c r="AV80" t="s">
        <v>177</v>
      </c>
      <c r="AW80" s="1">
        <v>4.5970843664920904E-6</v>
      </c>
      <c r="AX80" s="1">
        <v>0</v>
      </c>
      <c r="AY80" s="1">
        <v>1.3424224604934001E-24</v>
      </c>
      <c r="AZ80" s="1">
        <v>3.3046315608616902E-32</v>
      </c>
      <c r="BA80" s="1">
        <v>3.8503029765347501E-62</v>
      </c>
      <c r="BB80" t="s">
        <v>178</v>
      </c>
      <c r="BC80" s="1">
        <v>6.2761420574476302E-19</v>
      </c>
      <c r="BD80" s="1">
        <v>3.10289808742077E-3</v>
      </c>
      <c r="BE80" s="1">
        <v>5.2097559871271603E-3</v>
      </c>
      <c r="BF80" s="1">
        <v>1.72535466209015E-4</v>
      </c>
      <c r="BG80" s="1">
        <v>9.3344456452836891E-10</v>
      </c>
      <c r="BH80" s="1">
        <v>2.08692387148231E-3</v>
      </c>
      <c r="BI80" s="1">
        <v>9.24581094902081E-3</v>
      </c>
      <c r="BJ80" s="1">
        <v>3.81076368572137E-5</v>
      </c>
      <c r="BK80" s="1">
        <v>0.29361121317258698</v>
      </c>
      <c r="BL80" s="1">
        <v>3.7694389588539003E-5</v>
      </c>
      <c r="BM80" s="1">
        <v>3.4283530301002101E-7</v>
      </c>
      <c r="BN80" s="1">
        <v>1.3559859960934E-13</v>
      </c>
      <c r="BO80" s="1">
        <v>2.7168942998370299E-5</v>
      </c>
      <c r="BP80" s="1">
        <v>1.01791167172433E-9</v>
      </c>
      <c r="BQ80" s="1">
        <v>1.6462346626631101E-5</v>
      </c>
      <c r="BR80" s="1">
        <v>4.8922335366463397E-5</v>
      </c>
      <c r="BS80" s="1">
        <v>2.4933023739785402E-3</v>
      </c>
      <c r="BT80" s="1">
        <v>6.57301407434173E-6</v>
      </c>
      <c r="BU80" s="1">
        <v>9.0883367155249997E-6</v>
      </c>
      <c r="BV80" s="1">
        <v>5.6830364096734902E-6</v>
      </c>
      <c r="BW80" s="1">
        <v>2.9175329708501098E-7</v>
      </c>
      <c r="BX80" s="1">
        <v>1000000</v>
      </c>
      <c r="BY80" s="1">
        <v>209000</v>
      </c>
      <c r="BZ80" s="1">
        <v>20000</v>
      </c>
      <c r="CA80" s="1">
        <v>0</v>
      </c>
      <c r="CB80" s="1">
        <v>1</v>
      </c>
    </row>
    <row r="81" spans="1:80" x14ac:dyDescent="0.2">
      <c r="A81" s="2">
        <v>327600</v>
      </c>
      <c r="B81" s="1">
        <v>3.6140016964395998E-2</v>
      </c>
      <c r="C81" s="1">
        <v>4.5066805662351602E-3</v>
      </c>
      <c r="D81" s="1">
        <v>6.2642122272422399E-2</v>
      </c>
      <c r="E81" s="1">
        <v>4.3034578041524003E-2</v>
      </c>
      <c r="F81" s="1">
        <v>3.2853981346621E-2</v>
      </c>
      <c r="G81" s="1">
        <v>2.21189041645098E-2</v>
      </c>
      <c r="H81" s="1">
        <v>8.74061668432893E-3</v>
      </c>
      <c r="I81" s="1">
        <v>0.23044539664667901</v>
      </c>
      <c r="J81" s="1">
        <v>1.3859983780661901E-2</v>
      </c>
      <c r="K81" s="1">
        <v>1.01962920709577E-15</v>
      </c>
      <c r="L81" s="1">
        <v>8.2590974200063196E-3</v>
      </c>
      <c r="M81" s="1">
        <v>6.7365425927350203E-16</v>
      </c>
      <c r="N81" s="1">
        <v>7.9657877477867303E-3</v>
      </c>
      <c r="O81" s="1">
        <v>6.9216460962936398E-3</v>
      </c>
      <c r="P81" s="1">
        <v>1.9913495675093499E-6</v>
      </c>
      <c r="Q81" s="1">
        <v>2.0579301364960199E-10</v>
      </c>
      <c r="R81" s="1">
        <v>1.3440283892363101E-2</v>
      </c>
      <c r="S81" s="1">
        <v>5.5228597323411098E-5</v>
      </c>
      <c r="T81" s="1">
        <v>2.65181070085334E-6</v>
      </c>
      <c r="U81" s="1">
        <v>4.6400110359527298E-3</v>
      </c>
      <c r="V81" s="1">
        <v>1.9448728482585099E-3</v>
      </c>
      <c r="W81" s="1">
        <v>1.0789133970509901E-12</v>
      </c>
      <c r="X81" s="1">
        <v>1.2481764298845899E-7</v>
      </c>
      <c r="Y81" s="1">
        <v>5.22402059013929E-18</v>
      </c>
      <c r="Z81" s="1">
        <v>1.0484226643297899E-5</v>
      </c>
      <c r="AA81" s="1">
        <v>3.5303867817614498E-3</v>
      </c>
      <c r="AB81" s="1">
        <v>5.9490063215302995E-10</v>
      </c>
      <c r="AC81" s="1">
        <v>6.3185976031020701E-25</v>
      </c>
      <c r="AD81" s="1">
        <v>2.9642981284041898E-3</v>
      </c>
      <c r="AE81" s="1">
        <v>1.2294543512340799E-4</v>
      </c>
      <c r="AF81" s="1">
        <v>4.6285159945348903E-6</v>
      </c>
      <c r="AG81" s="1">
        <v>3.1579569084791201E-8</v>
      </c>
      <c r="AH81" s="1">
        <v>6.9704846207774398E-9</v>
      </c>
      <c r="AI81" s="1">
        <v>6.5592438841690003E-10</v>
      </c>
      <c r="AJ81" s="1">
        <v>2.8742570635036E-7</v>
      </c>
      <c r="AK81" s="1">
        <v>1.6363260778841801E-8</v>
      </c>
      <c r="AL81" s="1">
        <v>3.03859445552193E-3</v>
      </c>
      <c r="AM81" s="1">
        <v>1.7243002505081401E-7</v>
      </c>
      <c r="AN81" s="1">
        <v>4.3755155576155702E-10</v>
      </c>
      <c r="AO81" s="1">
        <v>0.28692514791392898</v>
      </c>
      <c r="AP81" s="1">
        <v>2.9701358474831498E-7</v>
      </c>
      <c r="AQ81" s="1">
        <v>3.4189840232126997E-2</v>
      </c>
      <c r="AR81" s="1">
        <v>0.11436532361052699</v>
      </c>
      <c r="AS81" s="1">
        <v>1.0197917874598101E-8</v>
      </c>
      <c r="AT81" s="1">
        <v>7.1769301947532702E-5</v>
      </c>
      <c r="AU81" s="1">
        <v>7.6939701211918203E-12</v>
      </c>
      <c r="AV81" t="s">
        <v>179</v>
      </c>
      <c r="AW81" s="1">
        <v>2.1796990540655301E-6</v>
      </c>
      <c r="AX81" s="1">
        <v>0</v>
      </c>
      <c r="AY81" s="1">
        <v>8.1311095086300698E-25</v>
      </c>
      <c r="AZ81" s="1">
        <v>1.5703516584584799E-32</v>
      </c>
      <c r="BA81" s="1">
        <v>1.28745536315707E-62</v>
      </c>
      <c r="BB81" t="s">
        <v>180</v>
      </c>
      <c r="BC81" s="1">
        <v>4.2808010259702902E-19</v>
      </c>
      <c r="BD81" s="1">
        <v>3.1205050233767198E-3</v>
      </c>
      <c r="BE81" s="1">
        <v>5.2970336083967102E-3</v>
      </c>
      <c r="BF81" s="1">
        <v>1.65808616864987E-4</v>
      </c>
      <c r="BG81" s="1">
        <v>1.37496090305363E-10</v>
      </c>
      <c r="BH81" s="1">
        <v>2.0390370718537799E-3</v>
      </c>
      <c r="BI81" s="1">
        <v>9.1095726725823802E-3</v>
      </c>
      <c r="BJ81" s="1">
        <v>3.7301020016145697E-5</v>
      </c>
      <c r="BK81" s="1">
        <v>0.29244079751903101</v>
      </c>
      <c r="BL81" s="1">
        <v>1.0394283287046E-5</v>
      </c>
      <c r="BM81" s="1">
        <v>1.60491387478843E-7</v>
      </c>
      <c r="BN81" s="1">
        <v>1.13463969430741E-13</v>
      </c>
      <c r="BO81" s="1">
        <v>1.96212822352218E-5</v>
      </c>
      <c r="BP81" s="1">
        <v>8.6184877117771202E-10</v>
      </c>
      <c r="BQ81" s="1">
        <v>1.10087064361854E-5</v>
      </c>
      <c r="BR81" s="1">
        <v>7.8478635230367297E-6</v>
      </c>
      <c r="BS81" s="1">
        <v>2.8834315037066698E-3</v>
      </c>
      <c r="BT81" s="1">
        <v>3.4914199512285102E-5</v>
      </c>
      <c r="BU81" s="1">
        <v>7.5000229903289799E-6</v>
      </c>
      <c r="BV81" s="1">
        <v>4.7473813524998E-6</v>
      </c>
      <c r="BW81" s="1">
        <v>4.7533575580855399E-8</v>
      </c>
      <c r="BX81" s="1">
        <v>1000000</v>
      </c>
      <c r="BY81" s="1">
        <v>209000</v>
      </c>
      <c r="BZ81" s="1">
        <v>20000</v>
      </c>
      <c r="CA81" s="1">
        <v>0</v>
      </c>
      <c r="CB81" s="1">
        <v>1</v>
      </c>
    </row>
    <row r="82" spans="1:80" x14ac:dyDescent="0.2">
      <c r="A82" s="2">
        <v>331200</v>
      </c>
      <c r="B82" s="1">
        <v>3.6167762783182698E-2</v>
      </c>
      <c r="C82" s="1">
        <v>4.5079066556881998E-3</v>
      </c>
      <c r="D82" s="1">
        <v>6.2829203176352405E-2</v>
      </c>
      <c r="E82" s="1">
        <v>4.3154717559317601E-2</v>
      </c>
      <c r="F82" s="1">
        <v>3.2903098445957402E-2</v>
      </c>
      <c r="G82" s="1">
        <v>2.2150444768105501E-2</v>
      </c>
      <c r="H82" s="1">
        <v>8.7407888974035397E-3</v>
      </c>
      <c r="I82" s="1">
        <v>0.23044591483295401</v>
      </c>
      <c r="J82" s="1">
        <v>1.38322379618752E-2</v>
      </c>
      <c r="K82">
        <f>-0.468776578161571-134</f>
        <v>-134.46877657816157</v>
      </c>
      <c r="L82" s="1">
        <v>8.2546392105805194E-3</v>
      </c>
      <c r="M82" s="1">
        <v>6.6840552948185601E-16</v>
      </c>
      <c r="N82" s="1">
        <v>7.4026002092208503E-3</v>
      </c>
      <c r="O82" s="1">
        <v>6.5930097497197996E-3</v>
      </c>
      <c r="P82" s="1">
        <v>1.9158700153395699E-6</v>
      </c>
      <c r="Q82" s="1">
        <v>1.9467902033408599E-10</v>
      </c>
      <c r="R82" s="1">
        <v>1.34106370013817E-2</v>
      </c>
      <c r="S82" s="1">
        <v>2.7678879408217001E-4</v>
      </c>
      <c r="T82" s="1">
        <v>2.4930271028319201E-6</v>
      </c>
      <c r="U82" s="1">
        <v>4.6298825829498699E-3</v>
      </c>
      <c r="V82" s="1">
        <v>1.9352287766017801E-3</v>
      </c>
      <c r="W82" s="1">
        <v>5.2651913900466998E-13</v>
      </c>
      <c r="X82" s="1">
        <v>1.2242182018331701E-7</v>
      </c>
      <c r="Y82" s="1">
        <v>4.9458354778735E-18</v>
      </c>
      <c r="Z82" s="1">
        <v>7.1243776046430797E-6</v>
      </c>
      <c r="AA82" s="1">
        <v>3.55344083052162E-3</v>
      </c>
      <c r="AB82" s="1">
        <v>4.6581348413686596E-10</v>
      </c>
      <c r="AC82" s="1">
        <v>2.9411783969194601E-25</v>
      </c>
      <c r="AD82" s="1">
        <v>2.9683015942725301E-3</v>
      </c>
      <c r="AE82" s="1">
        <v>1.21831704432355E-4</v>
      </c>
      <c r="AF82" s="1">
        <v>4.57216112226518E-6</v>
      </c>
      <c r="AG82" s="1">
        <v>3.3347047499373402E-8</v>
      </c>
      <c r="AH82" s="1">
        <v>8.3676902520052005E-9</v>
      </c>
      <c r="AI82" s="1">
        <v>5.1775602977592701E-11</v>
      </c>
      <c r="AJ82" s="1">
        <v>2.71743328897014E-7</v>
      </c>
      <c r="AK82" s="1">
        <v>1.36269278759106E-9</v>
      </c>
      <c r="AL82" s="1">
        <v>3.0538156478910798E-3</v>
      </c>
      <c r="AM82" s="1">
        <v>1.6581843933616799E-7</v>
      </c>
      <c r="AN82" s="1">
        <v>1.7401817445591101E-11</v>
      </c>
      <c r="AO82" s="1">
        <v>0.28696489824217197</v>
      </c>
      <c r="AP82" s="1">
        <v>2.8586976054539401E-7</v>
      </c>
      <c r="AQ82" s="1">
        <v>3.41827271488956E-2</v>
      </c>
      <c r="AR82" s="1">
        <v>0.114844859032181</v>
      </c>
      <c r="AS82" s="1">
        <v>9.5739591745808908E-9</v>
      </c>
      <c r="AT82" s="1">
        <v>7.1552431899700501E-5</v>
      </c>
      <c r="AU82" s="1">
        <v>9.1724761897091093E-12</v>
      </c>
      <c r="AV82" t="s">
        <v>181</v>
      </c>
      <c r="AW82" s="1">
        <v>6.4090990453679105E-7</v>
      </c>
      <c r="AX82" s="1">
        <v>0</v>
      </c>
      <c r="AY82" s="1">
        <v>6.9760518233950804E-25</v>
      </c>
      <c r="AZ82" s="1">
        <v>9.5936957555583197E-33</v>
      </c>
      <c r="BA82" s="1">
        <v>3.3078554988545699E-63</v>
      </c>
      <c r="BB82" t="s">
        <v>182</v>
      </c>
      <c r="BC82" s="1">
        <v>3.64644935889985E-19</v>
      </c>
      <c r="BD82" s="1">
        <v>3.28538995067902E-3</v>
      </c>
      <c r="BE82" s="1">
        <v>5.7105822157036603E-3</v>
      </c>
      <c r="BF82" s="1">
        <v>1.6407899795361201E-4</v>
      </c>
      <c r="BG82" s="1">
        <v>-4.6071887119805698E-86</v>
      </c>
      <c r="BH82" s="1">
        <v>1.9516035634069601E-3</v>
      </c>
      <c r="BI82" s="1">
        <v>9.0918319653689808E-3</v>
      </c>
      <c r="BJ82" s="1">
        <v>3.7354830758246499E-5</v>
      </c>
      <c r="BK82" s="1">
        <v>0.28988590587507901</v>
      </c>
      <c r="BL82" s="1">
        <v>7.5494050825871197E-6</v>
      </c>
      <c r="BM82" s="1">
        <v>4.6885752766056499E-8</v>
      </c>
      <c r="BN82" s="1">
        <v>1.12711853637513E-13</v>
      </c>
      <c r="BO82" s="1">
        <v>1.9656806973974002E-5</v>
      </c>
      <c r="BP82" s="1">
        <v>8.72267586761556E-10</v>
      </c>
      <c r="BQ82" s="1">
        <v>8.5291037136857202E-6</v>
      </c>
      <c r="BR82" s="1">
        <v>3.1265458712433399E-8</v>
      </c>
      <c r="BS82" s="1">
        <v>2.7157541510578502E-3</v>
      </c>
      <c r="BT82" s="1">
        <v>1.8380382836922401E-4</v>
      </c>
      <c r="BU82" s="1">
        <v>7.2988913938543701E-6</v>
      </c>
      <c r="BV82" s="1">
        <v>4.75326865139278E-6</v>
      </c>
      <c r="BW82" s="1">
        <v>2.3310481414825898E-8</v>
      </c>
      <c r="BX82" s="1">
        <v>1000000</v>
      </c>
      <c r="BY82" s="1">
        <v>209000</v>
      </c>
      <c r="BZ82" s="1">
        <v>20000</v>
      </c>
      <c r="CA82" s="1">
        <v>0</v>
      </c>
      <c r="CB82" s="1">
        <v>1</v>
      </c>
    </row>
    <row r="83" spans="1:80" x14ac:dyDescent="0.2">
      <c r="A83" s="2">
        <v>334800</v>
      </c>
      <c r="B83" s="1">
        <v>3.6195875028968302E-2</v>
      </c>
      <c r="C83" s="1">
        <v>4.5091483138203804E-3</v>
      </c>
      <c r="D83" s="1">
        <v>6.2991815725181199E-2</v>
      </c>
      <c r="E83" s="1">
        <v>4.3261809910442199E-2</v>
      </c>
      <c r="F83" s="1">
        <v>3.2951003461357799E-2</v>
      </c>
      <c r="G83" s="1">
        <v>2.2181998446480399E-2</v>
      </c>
      <c r="H83" s="1">
        <v>8.7409546417349798E-3</v>
      </c>
      <c r="I83" s="1">
        <v>0.23044641206594901</v>
      </c>
      <c r="J83" s="1">
        <v>1.3804125716089599E-2</v>
      </c>
      <c r="K83" t="s">
        <v>183</v>
      </c>
      <c r="L83" s="1">
        <v>8.2501154561212299E-3</v>
      </c>
      <c r="M83" s="1">
        <v>6.6842878283130296E-16</v>
      </c>
      <c r="N83" s="1">
        <v>6.85040560388333E-3</v>
      </c>
      <c r="O83" s="1">
        <v>6.2494391576847497E-3</v>
      </c>
      <c r="P83" s="1">
        <v>1.83218778100528E-6</v>
      </c>
      <c r="Q83" s="1">
        <v>1.8245682018337799E-10</v>
      </c>
      <c r="R83" s="1">
        <v>1.3385770004850601E-2</v>
      </c>
      <c r="S83" s="1">
        <v>3.0923880622971898E-4</v>
      </c>
      <c r="T83" s="1">
        <v>2.4600574259149002E-6</v>
      </c>
      <c r="U83" s="1">
        <v>4.6196222429031103E-3</v>
      </c>
      <c r="V83" s="1">
        <v>1.9254865079114899E-3</v>
      </c>
      <c r="W83" s="1">
        <v>5.43919045819128E-13</v>
      </c>
      <c r="X83" s="1">
        <v>1.2003648618014201E-7</v>
      </c>
      <c r="Y83" s="1">
        <v>4.6785555914881397E-18</v>
      </c>
      <c r="Z83" s="1">
        <v>7.4228717675854203E-6</v>
      </c>
      <c r="AA83" s="1">
        <v>3.5769441611424898E-3</v>
      </c>
      <c r="AB83" s="1">
        <v>5.11234563760171E-10</v>
      </c>
      <c r="AC83" s="1">
        <v>2.8153152379031699E-25</v>
      </c>
      <c r="AD83" s="1">
        <v>2.9712724216619398E-3</v>
      </c>
      <c r="AE83" s="1">
        <v>1.2071130416371399E-4</v>
      </c>
      <c r="AF83" s="1">
        <v>4.5156484208068001E-6</v>
      </c>
      <c r="AG83" s="1">
        <v>3.5809204955008703E-8</v>
      </c>
      <c r="AH83" s="1">
        <v>1.02674034524987E-8</v>
      </c>
      <c r="AI83" s="1">
        <v>4.8876155305522501E-11</v>
      </c>
      <c r="AJ83" s="1">
        <v>2.5817470798307101E-7</v>
      </c>
      <c r="AK83" s="1">
        <v>1.2344410855620199E-9</v>
      </c>
      <c r="AL83" s="1">
        <v>3.06290590238498E-3</v>
      </c>
      <c r="AM83" s="1">
        <v>1.57270718017385E-7</v>
      </c>
      <c r="AN83" s="1">
        <v>1.6315222694895501E-11</v>
      </c>
      <c r="AO83" s="1">
        <v>0.28702375506789402</v>
      </c>
      <c r="AP83" s="1">
        <v>2.7180929921058901E-7</v>
      </c>
      <c r="AQ83" s="1">
        <v>3.41760781807584E-2</v>
      </c>
      <c r="AR83" s="1">
        <v>0.115584453369994</v>
      </c>
      <c r="AS83" s="1">
        <v>8.9783450687357693E-9</v>
      </c>
      <c r="AT83" s="1">
        <v>7.1229023139047297E-5</v>
      </c>
      <c r="AU83" s="1">
        <v>8.7911187614354399E-12</v>
      </c>
      <c r="AV83" t="s">
        <v>184</v>
      </c>
      <c r="AW83" s="1">
        <v>6.3412528781496696E-7</v>
      </c>
      <c r="AX83" s="1">
        <v>0</v>
      </c>
      <c r="AY83" s="1">
        <v>5.8188642526134697E-25</v>
      </c>
      <c r="AZ83" s="1">
        <v>5.4554339066617097E-33</v>
      </c>
      <c r="BA83" s="1">
        <v>4.7004197481421297E-64</v>
      </c>
      <c r="BB83" t="s">
        <v>185</v>
      </c>
      <c r="BC83" s="1">
        <v>3.10813990066506E-19</v>
      </c>
      <c r="BD83" s="1">
        <v>3.44377459290431E-3</v>
      </c>
      <c r="BE83" s="1">
        <v>6.1851010170403103E-3</v>
      </c>
      <c r="BF83" s="1">
        <v>1.62235470565218E-4</v>
      </c>
      <c r="BG83">
        <f>-0.124840939170756-138</f>
        <v>-138.12484093917075</v>
      </c>
      <c r="BH83" s="1">
        <v>1.8326452287702501E-3</v>
      </c>
      <c r="BI83" s="1">
        <v>9.0747669448239393E-3</v>
      </c>
      <c r="BJ83" s="1">
        <v>3.7199078055464497E-5</v>
      </c>
      <c r="BK83" s="1">
        <v>0.28687666395604899</v>
      </c>
      <c r="BL83" s="1">
        <v>7.6498815541039996E-6</v>
      </c>
      <c r="BM83" s="1">
        <v>4.6190305558719098E-8</v>
      </c>
      <c r="BN83" s="1">
        <v>1.02780367632766E-13</v>
      </c>
      <c r="BO83" s="1">
        <v>1.8059940714828301E-5</v>
      </c>
      <c r="BP83" s="1">
        <v>8.11794278189088E-10</v>
      </c>
      <c r="BQ83" s="1">
        <v>7.8950281711346702E-6</v>
      </c>
      <c r="BR83" s="1">
        <v>3.3926686092341E-8</v>
      </c>
      <c r="BS83" s="1">
        <v>2.7917297084804099E-3</v>
      </c>
      <c r="BT83" s="1">
        <v>1.99649812294842E-4</v>
      </c>
      <c r="BU83" s="1">
        <v>6.5945412185967596E-6</v>
      </c>
      <c r="BV83" s="1">
        <v>4.3883635577490897E-6</v>
      </c>
      <c r="BW83" s="1">
        <v>2.4203571618818401E-8</v>
      </c>
      <c r="BX83" s="1">
        <v>1000000</v>
      </c>
      <c r="BY83" s="1">
        <v>209000</v>
      </c>
      <c r="BZ83" s="1">
        <v>20000</v>
      </c>
      <c r="CA83" s="1">
        <v>0</v>
      </c>
      <c r="CB83" s="1">
        <v>1</v>
      </c>
    </row>
    <row r="84" spans="1:80" x14ac:dyDescent="0.2">
      <c r="A84" s="2">
        <v>338400</v>
      </c>
      <c r="B84" s="1">
        <v>3.6224315884604098E-2</v>
      </c>
      <c r="C84" s="1">
        <v>4.5104042419906601E-3</v>
      </c>
      <c r="D84" s="1">
        <v>6.3133209984495994E-2</v>
      </c>
      <c r="E84" s="1">
        <v>4.3356701451579098E-2</v>
      </c>
      <c r="F84" s="1">
        <v>3.2995362370818002E-2</v>
      </c>
      <c r="G84" s="1">
        <v>2.2211769945636201E-2</v>
      </c>
      <c r="H84" s="1">
        <v>8.7411167254923001E-3</v>
      </c>
      <c r="I84" s="1">
        <v>0.23044689831722101</v>
      </c>
      <c r="J84" s="1">
        <v>1.37756848604538E-2</v>
      </c>
      <c r="K84" s="1">
        <v>0</v>
      </c>
      <c r="L84" s="1">
        <v>8.2455319684001105E-3</v>
      </c>
      <c r="M84" s="1">
        <v>6.68451073822473E-16</v>
      </c>
      <c r="N84" s="1">
        <v>6.38342898408627E-3</v>
      </c>
      <c r="O84" s="1">
        <v>5.9301621536278302E-3</v>
      </c>
      <c r="P84" s="1">
        <v>1.75244387010007E-6</v>
      </c>
      <c r="Q84" s="1">
        <v>1.7100063079250801E-10</v>
      </c>
      <c r="R84" s="1">
        <v>1.33604896392723E-2</v>
      </c>
      <c r="S84" s="1">
        <v>3.1552919131381E-4</v>
      </c>
      <c r="T84" s="1">
        <v>2.4271082991221902E-6</v>
      </c>
      <c r="U84" s="1">
        <v>4.6092438919731202E-3</v>
      </c>
      <c r="V84" s="1">
        <v>1.9156602104087701E-3</v>
      </c>
      <c r="W84" s="1">
        <v>5.3925255563134697E-13</v>
      </c>
      <c r="X84" s="1">
        <v>1.1766575895965599E-7</v>
      </c>
      <c r="Y84" s="1">
        <v>4.4223372948126503E-18</v>
      </c>
      <c r="Z84" s="1">
        <v>7.36187046148705E-6</v>
      </c>
      <c r="AA84" s="1">
        <v>3.5955820463963299E-3</v>
      </c>
      <c r="AB84" s="1">
        <v>5.4441367487052795E-10</v>
      </c>
      <c r="AC84" s="1">
        <v>2.7543006264770202E-25</v>
      </c>
      <c r="AD84" s="1">
        <v>2.9730342951570401E-3</v>
      </c>
      <c r="AE84" s="1">
        <v>1.19586000005241E-4</v>
      </c>
      <c r="AF84" s="1">
        <v>4.4590708621612198E-6</v>
      </c>
      <c r="AG84" s="1">
        <v>3.7981311627162197E-8</v>
      </c>
      <c r="AH84" s="1">
        <v>1.19651895281774E-8</v>
      </c>
      <c r="AI84" s="1">
        <v>4.6908378287394401E-11</v>
      </c>
      <c r="AJ84" s="1">
        <v>2.4637766303756602E-7</v>
      </c>
      <c r="AK84" s="1">
        <v>1.17201519623371E-9</v>
      </c>
      <c r="AL84" s="1">
        <v>3.0665394801677702E-3</v>
      </c>
      <c r="AM84" s="1">
        <v>1.4893143010688399E-7</v>
      </c>
      <c r="AN84" s="1">
        <v>1.5642532583242202E-11</v>
      </c>
      <c r="AO84" s="1">
        <v>0.28709908333789802</v>
      </c>
      <c r="AP84" s="1">
        <v>2.5810068158531702E-7</v>
      </c>
      <c r="AQ84" s="1">
        <v>3.4169312830315303E-2</v>
      </c>
      <c r="AR84" s="1">
        <v>0.116368055942469</v>
      </c>
      <c r="AS84" s="1">
        <v>8.4199096810438092E-9</v>
      </c>
      <c r="AT84" s="1">
        <v>7.0863251453290795E-5</v>
      </c>
      <c r="AU84" s="1">
        <v>8.6043930969444894E-12</v>
      </c>
      <c r="AV84" t="s">
        <v>186</v>
      </c>
      <c r="AW84" s="1">
        <v>6.2425652516619395E-7</v>
      </c>
      <c r="AX84" s="1">
        <v>0</v>
      </c>
      <c r="AY84" s="1">
        <v>4.8306270134243603E-25</v>
      </c>
      <c r="AZ84" s="1">
        <v>3.07438270919347E-33</v>
      </c>
      <c r="BA84" s="1">
        <v>6.0506160545718701E-65</v>
      </c>
      <c r="BB84" t="s">
        <v>187</v>
      </c>
      <c r="BC84" s="1">
        <v>2.6511925798907902E-19</v>
      </c>
      <c r="BD84" s="1">
        <v>3.5650598840177802E-3</v>
      </c>
      <c r="BE84" s="1">
        <v>6.6082299134116399E-3</v>
      </c>
      <c r="BF84" s="1">
        <v>1.6038778796098E-4</v>
      </c>
      <c r="BG84">
        <f>-0.388220621445701-192</f>
        <v>-192.3882206214457</v>
      </c>
      <c r="BH84" s="1">
        <v>1.7204485030799801E-3</v>
      </c>
      <c r="BI84" s="1">
        <v>9.0575185511086696E-3</v>
      </c>
      <c r="BJ84" s="1">
        <v>3.7005687579550102E-5</v>
      </c>
      <c r="BK84" s="1">
        <v>0.28387105602474799</v>
      </c>
      <c r="BL84" s="1">
        <v>7.6247374497230602E-6</v>
      </c>
      <c r="BM84" s="1">
        <v>4.5274298580156703E-8</v>
      </c>
      <c r="BN84" s="1">
        <v>9.6799692774569895E-14</v>
      </c>
      <c r="BO84" s="1">
        <v>1.708816727423E-5</v>
      </c>
      <c r="BP84" s="1">
        <v>7.8030196076844699E-10</v>
      </c>
      <c r="BQ84" s="1">
        <v>7.5396990527720997E-6</v>
      </c>
      <c r="BR84" s="1">
        <v>3.4454549268539698E-8</v>
      </c>
      <c r="BS84" s="1">
        <v>2.7776722748503301E-3</v>
      </c>
      <c r="BT84" s="1">
        <v>2.0469148911435E-4</v>
      </c>
      <c r="BU84" s="1">
        <v>6.1894725795698901E-6</v>
      </c>
      <c r="BV84" s="1">
        <v>4.1852083876916899E-6</v>
      </c>
      <c r="BW84" s="1">
        <v>2.4118840403339101E-8</v>
      </c>
      <c r="BX84" s="1">
        <v>1000000</v>
      </c>
      <c r="BY84" s="1">
        <v>209000</v>
      </c>
      <c r="BZ84" s="1">
        <v>20000</v>
      </c>
      <c r="CA84" s="1">
        <v>0</v>
      </c>
      <c r="CB84" s="1">
        <v>1</v>
      </c>
    </row>
    <row r="85" spans="1:80" x14ac:dyDescent="0.2">
      <c r="A85" s="2">
        <v>342000</v>
      </c>
      <c r="B85" s="1">
        <v>3.6252315876767402E-2</v>
      </c>
      <c r="C85" s="1">
        <v>4.5116404658834897E-3</v>
      </c>
      <c r="D85" s="1">
        <v>6.3261940922060597E-2</v>
      </c>
      <c r="E85" s="1">
        <v>4.3444283325648897E-2</v>
      </c>
      <c r="F85" s="1">
        <v>3.3037144528952601E-2</v>
      </c>
      <c r="G85" s="1">
        <v>2.2240196966202001E-2</v>
      </c>
      <c r="H85" s="1">
        <v>8.7412740036616893E-3</v>
      </c>
      <c r="I85" s="1">
        <v>0.230447370151729</v>
      </c>
      <c r="J85" s="1">
        <v>1.37476848682906E-2</v>
      </c>
      <c r="K85" s="1">
        <v>0</v>
      </c>
      <c r="L85" s="1">
        <v>8.2410127713717692E-3</v>
      </c>
      <c r="M85" s="1">
        <v>6.68471867809915E-16</v>
      </c>
      <c r="N85" s="1">
        <v>5.9738523144754301E-3</v>
      </c>
      <c r="O85" s="1">
        <v>5.6237293250487796E-3</v>
      </c>
      <c r="P85" s="1">
        <v>1.6755699826056E-6</v>
      </c>
      <c r="Q85" s="1">
        <v>1.6020134330942501E-10</v>
      </c>
      <c r="R85" s="1">
        <v>1.3335631489631799E-2</v>
      </c>
      <c r="S85" s="1">
        <v>3.0862484965133103E-4</v>
      </c>
      <c r="T85" s="1">
        <v>2.3950420103662402E-6</v>
      </c>
      <c r="U85" s="1">
        <v>4.59902831074528E-3</v>
      </c>
      <c r="V85" s="1">
        <v>1.9060155310488E-3</v>
      </c>
      <c r="W85" s="1">
        <v>5.2515262850790601E-13</v>
      </c>
      <c r="X85" s="1">
        <v>1.15372877902324E-7</v>
      </c>
      <c r="Y85" s="1">
        <v>4.1833259380205703E-18</v>
      </c>
      <c r="Z85" s="1">
        <v>7.1408951749734096E-6</v>
      </c>
      <c r="AA85" s="1">
        <v>3.61140555569526E-3</v>
      </c>
      <c r="AB85" s="1">
        <v>5.7018322227333403E-10</v>
      </c>
      <c r="AC85" s="1">
        <v>2.7214535391412899E-25</v>
      </c>
      <c r="AD85" s="1">
        <v>2.9741863034495101E-3</v>
      </c>
      <c r="AE85" s="1">
        <v>1.18486147077494E-4</v>
      </c>
      <c r="AF85" s="1">
        <v>4.4039507357355797E-6</v>
      </c>
      <c r="AG85" s="1">
        <v>3.9837510479653303E-8</v>
      </c>
      <c r="AH85" s="1">
        <v>1.3438076943908099E-8</v>
      </c>
      <c r="AI85" s="1">
        <v>4.5414499064391701E-11</v>
      </c>
      <c r="AJ85" s="1">
        <v>2.3606789482868699E-7</v>
      </c>
      <c r="AK85" s="1">
        <v>1.13611740812903E-9</v>
      </c>
      <c r="AL85" s="1">
        <v>3.0677422054623902E-3</v>
      </c>
      <c r="AM85" s="1">
        <v>1.4110481067342001E-7</v>
      </c>
      <c r="AN85" s="1">
        <v>1.5167631759523701E-11</v>
      </c>
      <c r="AO85" s="1">
        <v>0.28718698785648999</v>
      </c>
      <c r="AP85" s="1">
        <v>2.4523705550683598E-7</v>
      </c>
      <c r="AQ85" s="1">
        <v>3.4162614371797399E-2</v>
      </c>
      <c r="AR85" s="1">
        <v>0.11715609527418799</v>
      </c>
      <c r="AS85" s="1">
        <v>7.9012967224225199E-9</v>
      </c>
      <c r="AT85" s="1">
        <v>7.0481202745941297E-5</v>
      </c>
      <c r="AU85" s="1">
        <v>8.5035435587156402E-12</v>
      </c>
      <c r="AV85">
        <f>-0.255824722845777-216</f>
        <v>-216.25582472284577</v>
      </c>
      <c r="AW85" s="1">
        <v>6.1420027180370595E-7</v>
      </c>
      <c r="AX85" s="1">
        <v>0</v>
      </c>
      <c r="AY85" s="1">
        <v>4.0118572993744298E-25</v>
      </c>
      <c r="AZ85" s="1">
        <v>1.7347152464014402E-33</v>
      </c>
      <c r="BA85" s="1">
        <v>7.3845792433493E-66</v>
      </c>
      <c r="BB85">
        <f>-0.102963968167775-262</f>
        <v>-262.10296396816778</v>
      </c>
      <c r="BC85" s="1">
        <v>2.2654492948139398E-19</v>
      </c>
      <c r="BD85" s="1">
        <v>3.6607296311815399E-3</v>
      </c>
      <c r="BE85" s="1">
        <v>6.9894882465675904E-3</v>
      </c>
      <c r="BF85" s="1">
        <v>1.5858561753420001E-4</v>
      </c>
      <c r="BG85">
        <f>-0.242499632534982-245</f>
        <v>-245.24249963253499</v>
      </c>
      <c r="BH85" s="1">
        <v>1.6187839108920501E-3</v>
      </c>
      <c r="BI85" s="1">
        <v>9.0405281444444208E-3</v>
      </c>
      <c r="BJ85" s="1">
        <v>3.6799227882033798E-5</v>
      </c>
      <c r="BK85" s="1">
        <v>0.28093399799359398</v>
      </c>
      <c r="BL85" s="1">
        <v>7.5500538147604902E-6</v>
      </c>
      <c r="BM85" s="1">
        <v>4.43584731291437E-8</v>
      </c>
      <c r="BN85" s="1">
        <v>9.2553881707967406E-14</v>
      </c>
      <c r="BO85" s="1">
        <v>1.6412272452745801E-5</v>
      </c>
      <c r="BP85" s="1">
        <v>7.6140621177044003E-10</v>
      </c>
      <c r="BQ85" s="1">
        <v>7.2979873984586604E-6</v>
      </c>
      <c r="BR85" s="1">
        <v>3.3942671705220699E-8</v>
      </c>
      <c r="BS85" s="1">
        <v>2.7208254598439399E-3</v>
      </c>
      <c r="BT85" s="1">
        <v>2.0437092821791E-4</v>
      </c>
      <c r="BU85" s="1">
        <v>5.9216025544903897E-6</v>
      </c>
      <c r="BV85" s="1">
        <v>4.0498026707356899E-6</v>
      </c>
      <c r="BW85" s="1">
        <v>2.36063902262799E-8</v>
      </c>
      <c r="BX85" s="1">
        <v>1000000</v>
      </c>
      <c r="BY85" s="1">
        <v>209000</v>
      </c>
      <c r="BZ85" s="1">
        <v>20000</v>
      </c>
      <c r="CA85" s="1">
        <v>0</v>
      </c>
      <c r="CB85" s="1">
        <v>1</v>
      </c>
    </row>
    <row r="86" spans="1:80" x14ac:dyDescent="0.2">
      <c r="A86" s="2">
        <v>345600</v>
      </c>
      <c r="B86" s="1">
        <v>3.6279532001688798E-2</v>
      </c>
      <c r="C86" s="1">
        <v>4.5128418581377103E-3</v>
      </c>
      <c r="D86" s="1">
        <v>6.3381946571922296E-2</v>
      </c>
      <c r="E86" s="1">
        <v>4.3526699259383399E-2</v>
      </c>
      <c r="F86" s="1">
        <v>3.3076881474437297E-2</v>
      </c>
      <c r="G86" s="1">
        <v>2.22674872058591E-2</v>
      </c>
      <c r="H86" s="1">
        <v>8.7414259640177794E-3</v>
      </c>
      <c r="I86" s="1">
        <v>0.23044782603279701</v>
      </c>
      <c r="J86" s="1">
        <v>1.37204687433691E-2</v>
      </c>
      <c r="K86" s="1">
        <v>0</v>
      </c>
      <c r="L86" s="1">
        <v>8.2366136412008496E-3</v>
      </c>
      <c r="M86" s="1">
        <v>6.6849103942763896E-16</v>
      </c>
      <c r="N86" s="1">
        <v>5.6064480755960901E-3</v>
      </c>
      <c r="O86" s="1">
        <v>5.3262425436281496E-3</v>
      </c>
      <c r="P86" s="1">
        <v>1.60113468005402E-6</v>
      </c>
      <c r="Q86" s="1">
        <v>1.5000072214006599E-10</v>
      </c>
      <c r="R86" s="1">
        <v>1.33115743867645E-2</v>
      </c>
      <c r="S86" s="1">
        <v>2.95425457237241E-4</v>
      </c>
      <c r="T86" s="1">
        <v>2.3642128891293799E-6</v>
      </c>
      <c r="U86" s="1">
        <v>4.58910052207056E-3</v>
      </c>
      <c r="V86" s="1">
        <v>1.8966686926301501E-3</v>
      </c>
      <c r="W86" s="1">
        <v>5.0697242280801802E-13</v>
      </c>
      <c r="X86" s="1">
        <v>1.13182665024808E-7</v>
      </c>
      <c r="Y86" s="1">
        <v>3.96296250956636E-18</v>
      </c>
      <c r="Z86" s="1">
        <v>6.8474690900449804E-6</v>
      </c>
      <c r="AA86" s="1">
        <v>3.6254858500453999E-3</v>
      </c>
      <c r="AB86" s="1">
        <v>5.90561225091601E-10</v>
      </c>
      <c r="AC86" s="1">
        <v>2.7023863777950001E-25</v>
      </c>
      <c r="AD86" s="1">
        <v>2.9750081297782601E-3</v>
      </c>
      <c r="AE86" s="1">
        <v>1.17424660690257E-4</v>
      </c>
      <c r="AF86" s="1">
        <v>4.3509210764943402E-6</v>
      </c>
      <c r="AG86" s="1">
        <v>4.1399781243230302E-8</v>
      </c>
      <c r="AH86" s="1">
        <v>1.4699324403020001E-8</v>
      </c>
      <c r="AI86" s="1">
        <v>4.4181934110738799E-11</v>
      </c>
      <c r="AJ86" s="1">
        <v>2.2698337536131699E-7</v>
      </c>
      <c r="AK86" s="1">
        <v>1.1126377880120499E-9</v>
      </c>
      <c r="AL86" s="1">
        <v>3.0678971960086199E-3</v>
      </c>
      <c r="AM86" s="1">
        <v>1.33887090708896E-7</v>
      </c>
      <c r="AN86" s="1">
        <v>1.47976488222198E-11</v>
      </c>
      <c r="AO86" s="1">
        <v>0.28728446701483901</v>
      </c>
      <c r="AP86" s="1">
        <v>2.3337288781196999E-7</v>
      </c>
      <c r="AQ86" s="1">
        <v>3.4156067296310003E-2</v>
      </c>
      <c r="AR86" s="1">
        <v>0.117928793028223</v>
      </c>
      <c r="AS86" s="1">
        <v>7.4214978184660501E-9</v>
      </c>
      <c r="AT86" s="1">
        <v>7.0096769468456306E-5</v>
      </c>
      <c r="AU86" s="1">
        <v>8.4447921413674793E-12</v>
      </c>
      <c r="AV86" t="s">
        <v>188</v>
      </c>
      <c r="AW86" s="1">
        <v>6.0440973481114695E-7</v>
      </c>
      <c r="AX86" s="1">
        <v>0</v>
      </c>
      <c r="AY86" s="1">
        <v>3.34154009440244E-25</v>
      </c>
      <c r="AZ86" s="1">
        <v>9.85061986934292E-34</v>
      </c>
      <c r="BA86" s="1">
        <v>8.8598981790942301E-67</v>
      </c>
      <c r="BB86" t="s">
        <v>189</v>
      </c>
      <c r="BC86" s="1">
        <v>1.9401550999848199E-19</v>
      </c>
      <c r="BD86" s="1">
        <v>3.7373206782651699E-3</v>
      </c>
      <c r="BE86" s="1">
        <v>7.3352749007873901E-3</v>
      </c>
      <c r="BF86" s="1">
        <v>1.5684978334808001E-4</v>
      </c>
      <c r="BG86" t="s">
        <v>190</v>
      </c>
      <c r="BH86" s="1">
        <v>1.5282722389999099E-3</v>
      </c>
      <c r="BI86" s="1">
        <v>9.0239936487953292E-3</v>
      </c>
      <c r="BJ86" s="1">
        <v>3.6591333311345303E-5</v>
      </c>
      <c r="BK86" s="1">
        <v>0.27809425976388302</v>
      </c>
      <c r="BL86" s="1">
        <v>7.4512571646077997E-6</v>
      </c>
      <c r="BM86" s="1">
        <v>4.3478065799101899E-8</v>
      </c>
      <c r="BN86" s="1">
        <v>8.9161265495250096E-14</v>
      </c>
      <c r="BO86" s="1">
        <v>1.5895560566464201E-5</v>
      </c>
      <c r="BP86" s="1">
        <v>7.4852544861194202E-10</v>
      </c>
      <c r="BQ86" s="1">
        <v>7.1074806097815103E-6</v>
      </c>
      <c r="BR86" s="1">
        <v>3.2922306883821799E-8</v>
      </c>
      <c r="BS86" s="1">
        <v>2.6435485484010502E-3</v>
      </c>
      <c r="BT86" s="1">
        <v>2.0133587358048101E-4</v>
      </c>
      <c r="BU86" s="1">
        <v>5.7252610403655898E-6</v>
      </c>
      <c r="BV86" s="1">
        <v>3.9449133225031401E-6</v>
      </c>
      <c r="BW86" s="1">
        <v>2.2900589359213699E-8</v>
      </c>
      <c r="BX86" s="1">
        <v>1000000</v>
      </c>
      <c r="BY86" s="1">
        <v>209000</v>
      </c>
      <c r="BZ86" s="1">
        <v>20000</v>
      </c>
      <c r="CA86" s="1">
        <v>0</v>
      </c>
      <c r="CB86" s="1">
        <v>1</v>
      </c>
    </row>
    <row r="87" spans="1:80" x14ac:dyDescent="0.2">
      <c r="A87" s="2">
        <v>349200</v>
      </c>
      <c r="B87" s="1">
        <v>3.6305817129308401E-2</v>
      </c>
      <c r="C87" s="1">
        <v>4.5140019451937003E-3</v>
      </c>
      <c r="D87" s="1">
        <v>6.3495296559585496E-2</v>
      </c>
      <c r="E87" s="1">
        <v>4.3604998688628098E-2</v>
      </c>
      <c r="F87" s="1">
        <v>3.31148836181515E-2</v>
      </c>
      <c r="G87" s="1">
        <v>2.2293738237386101E-2</v>
      </c>
      <c r="H87" s="1">
        <v>8.7415724316321705E-3</v>
      </c>
      <c r="I87" s="1">
        <v>0.23044826543564001</v>
      </c>
      <c r="J87" s="1">
        <v>1.36941836157495E-2</v>
      </c>
      <c r="K87" s="1">
        <v>0</v>
      </c>
      <c r="L87" s="1">
        <v>8.2323589386101691E-3</v>
      </c>
      <c r="M87" s="1">
        <v>6.6850862931549498E-16</v>
      </c>
      <c r="N87" s="1">
        <v>5.2719120584154601E-3</v>
      </c>
      <c r="O87" s="1">
        <v>5.0367240665499403E-3</v>
      </c>
      <c r="P87" s="1">
        <v>1.52894901060484E-6</v>
      </c>
      <c r="Q87" s="1">
        <v>1.4035839676545001E-10</v>
      </c>
      <c r="R87" s="1">
        <v>1.3288470597930299E-2</v>
      </c>
      <c r="S87" s="1">
        <v>2.7954680803547998E-4</v>
      </c>
      <c r="T87" s="1">
        <v>2.3347476033185101E-6</v>
      </c>
      <c r="U87" s="1">
        <v>4.5795140306738296E-3</v>
      </c>
      <c r="V87" s="1">
        <v>1.88766761062534E-3</v>
      </c>
      <c r="W87" s="1">
        <v>4.8727315174449797E-13</v>
      </c>
      <c r="X87" s="1">
        <v>1.1110283977061001E-7</v>
      </c>
      <c r="Y87" s="1">
        <v>3.7607798847108797E-18</v>
      </c>
      <c r="Z87" s="1">
        <v>6.5239753872146503E-6</v>
      </c>
      <c r="AA87" s="1">
        <v>3.63840334775972E-3</v>
      </c>
      <c r="AB87" s="1">
        <v>6.0668917022061003E-10</v>
      </c>
      <c r="AC87" s="1">
        <v>2.6906327771802301E-25</v>
      </c>
      <c r="AD87" s="1">
        <v>2.9756435385087602E-3</v>
      </c>
      <c r="AE87" s="1">
        <v>1.16406539130464E-4</v>
      </c>
      <c r="AF87" s="1">
        <v>4.3002135067526299E-6</v>
      </c>
      <c r="AG87" s="1">
        <v>4.2704029433837897E-8</v>
      </c>
      <c r="AH87" s="1">
        <v>1.57732012619891E-8</v>
      </c>
      <c r="AI87" s="1">
        <v>4.3106091472053803E-11</v>
      </c>
      <c r="AJ87" s="1">
        <v>2.1890624393599001E-7</v>
      </c>
      <c r="AK87" s="1">
        <v>1.0953526934875499E-9</v>
      </c>
      <c r="AL87" s="1">
        <v>3.0676301152754199E-3</v>
      </c>
      <c r="AM87" s="1">
        <v>1.2728263000008899E-7</v>
      </c>
      <c r="AN87" s="1">
        <v>1.44883217090777E-11</v>
      </c>
      <c r="AO87" s="1">
        <v>0.28738922223705898</v>
      </c>
      <c r="AP87" s="1">
        <v>2.2251354004631301E-7</v>
      </c>
      <c r="AQ87" s="1">
        <v>3.4149710319354702E-2</v>
      </c>
      <c r="AR87" s="1">
        <v>0.11867662968529</v>
      </c>
      <c r="AS87" s="1">
        <v>6.9781225544250704E-9</v>
      </c>
      <c r="AT87" s="1">
        <v>6.9717120269626001E-5</v>
      </c>
      <c r="AU87" s="1">
        <v>8.4084883068463797E-12</v>
      </c>
      <c r="AV87">
        <f>-0.108966659877794-220</f>
        <v>-220.10896665987781</v>
      </c>
      <c r="AW87" s="1">
        <v>5.9495079174040699E-7</v>
      </c>
      <c r="AX87" s="1">
        <v>0</v>
      </c>
      <c r="AY87" s="1">
        <v>2.79464051018885E-25</v>
      </c>
      <c r="AZ87" s="1">
        <v>5.6449616110114299E-34</v>
      </c>
      <c r="BA87" s="1">
        <v>1.11446094010177E-67</v>
      </c>
      <c r="BB87">
        <f>-0.167164559181926-268</f>
        <v>-268.16716455918191</v>
      </c>
      <c r="BC87" s="1">
        <v>1.66556907060275E-19</v>
      </c>
      <c r="BD87" s="1">
        <v>3.79885174723423E-3</v>
      </c>
      <c r="BE87" s="1">
        <v>7.6504017996583398E-3</v>
      </c>
      <c r="BF87" s="1">
        <v>1.5518806585659601E-4</v>
      </c>
      <c r="BG87">
        <f>-0.550035232257832-304</f>
        <v>-304.55003523225781</v>
      </c>
      <c r="BH87" s="1">
        <v>1.4482698787840001E-3</v>
      </c>
      <c r="BI87" s="1">
        <v>9.0080012413613596E-3</v>
      </c>
      <c r="BJ87" s="1">
        <v>3.63876246309834E-5</v>
      </c>
      <c r="BK87" s="1">
        <v>0.27536361919921198</v>
      </c>
      <c r="BL87" s="1">
        <v>7.33943943465198E-6</v>
      </c>
      <c r="BM87" s="1">
        <v>4.2637735489959703E-8</v>
      </c>
      <c r="BN87" s="1">
        <v>8.6218329886823005E-14</v>
      </c>
      <c r="BO87" s="1">
        <v>1.5471937819046499E-5</v>
      </c>
      <c r="BP87" s="1">
        <v>7.38614606243E-10</v>
      </c>
      <c r="BQ87" s="1">
        <v>6.9405148156012104E-6</v>
      </c>
      <c r="BR87" s="1">
        <v>3.1663515464377898E-8</v>
      </c>
      <c r="BS87" s="1">
        <v>2.5569948529105902E-3</v>
      </c>
      <c r="BT87" s="1">
        <v>1.96956692774541E-4</v>
      </c>
      <c r="BU87" s="1">
        <v>5.5695123588330899E-6</v>
      </c>
      <c r="BV87" s="1">
        <v>3.8537903855019301E-6</v>
      </c>
      <c r="BW87" s="1">
        <v>2.21147582396851E-8</v>
      </c>
      <c r="BX87" s="1">
        <v>1000000</v>
      </c>
      <c r="BY87" s="1">
        <v>209000</v>
      </c>
      <c r="BZ87" s="1">
        <v>20000</v>
      </c>
      <c r="CA87" s="1">
        <v>0</v>
      </c>
      <c r="CB87" s="1">
        <v>1</v>
      </c>
    </row>
    <row r="88" spans="1:80" x14ac:dyDescent="0.2">
      <c r="A88" s="2">
        <v>352800</v>
      </c>
      <c r="B88" s="1">
        <v>3.6331119981516898E-2</v>
      </c>
      <c r="C88" s="1">
        <v>4.5151184863057399E-3</v>
      </c>
      <c r="D88" s="1">
        <v>6.3603187948292395E-2</v>
      </c>
      <c r="E88" s="1">
        <v>4.36797365957012E-2</v>
      </c>
      <c r="F88" s="1">
        <v>3.3151345951339402E-2</v>
      </c>
      <c r="G88" s="1">
        <v>2.2318996227953001E-2</v>
      </c>
      <c r="H88" s="1">
        <v>8.7417134068768602E-3</v>
      </c>
      <c r="I88" s="1">
        <v>0.230448688361374</v>
      </c>
      <c r="J88" s="1">
        <v>1.3668880763541001E-2</v>
      </c>
      <c r="K88" s="1">
        <v>0</v>
      </c>
      <c r="L88" s="1">
        <v>8.2282575945709507E-3</v>
      </c>
      <c r="M88" s="1">
        <v>6.6852474314621898E-16</v>
      </c>
      <c r="N88" s="1">
        <v>4.9641008625007001E-3</v>
      </c>
      <c r="O88" s="1">
        <v>4.7553204310626903E-3</v>
      </c>
      <c r="P88" s="1">
        <v>1.45892522184753E-6</v>
      </c>
      <c r="Q88" s="1">
        <v>1.3124191343153099E-10</v>
      </c>
      <c r="R88" s="1">
        <v>1.32663595616894E-2</v>
      </c>
      <c r="S88" s="1">
        <v>2.6284806363578998E-4</v>
      </c>
      <c r="T88" s="1">
        <v>2.30666510987636E-6</v>
      </c>
      <c r="U88" s="1">
        <v>4.5702873595977996E-3</v>
      </c>
      <c r="V88" s="1">
        <v>1.8790270318645001E-3</v>
      </c>
      <c r="W88" s="1">
        <v>4.6732390269388401E-13</v>
      </c>
      <c r="X88" s="1">
        <v>1.09133175962712E-7</v>
      </c>
      <c r="Y88" s="1">
        <v>3.5755634342864997E-18</v>
      </c>
      <c r="Z88" s="1">
        <v>6.1919819018193702E-6</v>
      </c>
      <c r="AA88" s="1">
        <v>3.6504834692779198E-3</v>
      </c>
      <c r="AB88" s="1">
        <v>6.1932668900818099E-10</v>
      </c>
      <c r="AC88" s="1">
        <v>2.68296697211624E-25</v>
      </c>
      <c r="AD88" s="1">
        <v>2.9761710306076298E-3</v>
      </c>
      <c r="AE88" s="1">
        <v>1.15432980366098E-4</v>
      </c>
      <c r="AF88" s="1">
        <v>4.2518687637284002E-6</v>
      </c>
      <c r="AG88" s="1">
        <v>4.3787483270343302E-8</v>
      </c>
      <c r="AH88" s="1">
        <v>1.6685519576747199E-8</v>
      </c>
      <c r="AI88" s="1">
        <v>4.2133579608989501E-11</v>
      </c>
      <c r="AJ88" s="1">
        <v>2.1166108252506499E-7</v>
      </c>
      <c r="AK88" s="1">
        <v>1.08123309137966E-9</v>
      </c>
      <c r="AL88" s="1">
        <v>3.0672033558738999E-3</v>
      </c>
      <c r="AM88" s="1">
        <v>1.21257115146605E-7</v>
      </c>
      <c r="AN88" s="1">
        <v>1.42173213225006E-11</v>
      </c>
      <c r="AO88" s="1">
        <v>0.28749947382994101</v>
      </c>
      <c r="AP88" s="1">
        <v>2.1260183903939999E-7</v>
      </c>
      <c r="AQ88" s="1">
        <v>3.4143559431522197E-2</v>
      </c>
      <c r="AR88" s="1">
        <v>0.119395399117541</v>
      </c>
      <c r="AS88" s="1">
        <v>6.56834362749977E-9</v>
      </c>
      <c r="AT88" s="1">
        <v>6.9345828530085395E-5</v>
      </c>
      <c r="AU88" s="1">
        <v>8.3847339519607398E-12</v>
      </c>
      <c r="AV88" t="s">
        <v>191</v>
      </c>
      <c r="AW88" s="1">
        <v>5.8582815356742496E-7</v>
      </c>
      <c r="AX88" s="1">
        <v>0</v>
      </c>
      <c r="AY88" s="1">
        <v>2.34808041988669E-25</v>
      </c>
      <c r="AZ88" s="1">
        <v>3.2680811037555799E-34</v>
      </c>
      <c r="BA88" s="1">
        <v>1.48301002412458E-68</v>
      </c>
      <c r="BB88" t="s">
        <v>192</v>
      </c>
      <c r="BC88" s="1">
        <v>1.43333422060922E-19</v>
      </c>
      <c r="BD88" s="1">
        <v>3.84796585954221E-3</v>
      </c>
      <c r="BE88" s="1">
        <v>7.9386710774011302E-3</v>
      </c>
      <c r="BF88" s="1">
        <v>1.5360202190363399E-4</v>
      </c>
      <c r="BG88">
        <f>-0.549781294872718-304</f>
        <v>-304.54978129487273</v>
      </c>
      <c r="BH88" s="1">
        <v>1.3776971583058201E-3</v>
      </c>
      <c r="BI88" s="1">
        <v>8.9925822025054107E-3</v>
      </c>
      <c r="BJ88" s="1">
        <v>3.6190761078841602E-5</v>
      </c>
      <c r="BK88" s="1">
        <v>0.27274553461980799</v>
      </c>
      <c r="BL88" s="1">
        <v>7.2202599215935303E-6</v>
      </c>
      <c r="BM88" s="1">
        <v>4.1836720582989798E-8</v>
      </c>
      <c r="BN88" s="1">
        <v>8.3524889917612096E-14</v>
      </c>
      <c r="BO88" s="1">
        <v>1.5106880110223901E-5</v>
      </c>
      <c r="BP88" s="1">
        <v>7.3014780950641003E-10</v>
      </c>
      <c r="BQ88" s="1">
        <v>6.7840358044998304E-6</v>
      </c>
      <c r="BR88" s="1">
        <v>3.0306145240366103E-8</v>
      </c>
      <c r="BS88" s="1">
        <v>2.4669093479900298E-3</v>
      </c>
      <c r="BT88" s="1">
        <v>1.9195068351676099E-4</v>
      </c>
      <c r="BU88" s="1">
        <v>5.4383281661745599E-6</v>
      </c>
      <c r="BV88" s="1">
        <v>3.7684309189243001E-6</v>
      </c>
      <c r="BW88" s="1">
        <v>2.1305947955780601E-8</v>
      </c>
      <c r="BX88" s="1">
        <v>1000000</v>
      </c>
      <c r="BY88" s="1">
        <v>209000</v>
      </c>
      <c r="BZ88" s="1">
        <v>20000</v>
      </c>
      <c r="CA88" s="1">
        <v>0</v>
      </c>
      <c r="CB88" s="1">
        <v>1</v>
      </c>
    </row>
    <row r="89" spans="1:80" x14ac:dyDescent="0.2">
      <c r="A89" s="2">
        <v>356400</v>
      </c>
      <c r="B89" s="1">
        <v>3.6355437635056498E-2</v>
      </c>
      <c r="C89" s="1">
        <v>4.5161913745099596E-3</v>
      </c>
      <c r="D89" s="1">
        <v>6.3706366932535993E-2</v>
      </c>
      <c r="E89" s="1">
        <v>4.3751226854848599E-2</v>
      </c>
      <c r="F89" s="1">
        <v>3.31863997013244E-2</v>
      </c>
      <c r="G89" s="1">
        <v>2.2343284125005799E-2</v>
      </c>
      <c r="H89" s="1">
        <v>8.7418489794510307E-3</v>
      </c>
      <c r="I89" s="1">
        <v>0.230449095079097</v>
      </c>
      <c r="J89" s="1">
        <v>1.3644563110001401E-2</v>
      </c>
      <c r="K89" s="1">
        <v>0</v>
      </c>
      <c r="L89" s="1">
        <v>8.2243107114982495E-3</v>
      </c>
      <c r="M89" s="1">
        <v>6.6853950735196601E-16</v>
      </c>
      <c r="N89" s="1">
        <v>4.6787192038819803E-3</v>
      </c>
      <c r="O89" s="1">
        <v>4.4825549844107696E-3</v>
      </c>
      <c r="P89" s="1">
        <v>1.39101964797189E-6</v>
      </c>
      <c r="Q89" s="1">
        <v>1.22623192191973E-10</v>
      </c>
      <c r="R89" s="1">
        <v>1.32452250344264E-2</v>
      </c>
      <c r="S89" s="1">
        <v>2.46260197570128E-4</v>
      </c>
      <c r="T89" s="1">
        <v>2.27993273882828E-6</v>
      </c>
      <c r="U89" s="1">
        <v>4.5614213972647796E-3</v>
      </c>
      <c r="V89" s="1">
        <v>1.8707451735138199E-3</v>
      </c>
      <c r="W89" s="1">
        <v>4.4774914384807098E-13</v>
      </c>
      <c r="X89" s="1">
        <v>1.07269767093743E-7</v>
      </c>
      <c r="Y89" s="1">
        <v>3.4058599150711101E-18</v>
      </c>
      <c r="Z89" s="1">
        <v>5.8625101410211102E-6</v>
      </c>
      <c r="AA89" s="1">
        <v>3.6619134948936601E-3</v>
      </c>
      <c r="AB89" s="1">
        <v>6.2901959581586501E-10</v>
      </c>
      <c r="AC89" s="1">
        <v>2.6777167097181898E-25</v>
      </c>
      <c r="AD89" s="1">
        <v>2.9766351022091002E-3</v>
      </c>
      <c r="AE89" s="1">
        <v>1.14503323121307E-4</v>
      </c>
      <c r="AF89" s="1">
        <v>4.2058356197166697E-6</v>
      </c>
      <c r="AG89" s="1">
        <v>4.4684186819024299E-8</v>
      </c>
      <c r="AH89" s="1">
        <v>1.74601714868546E-8</v>
      </c>
      <c r="AI89" s="1">
        <v>4.1235627223507698E-11</v>
      </c>
      <c r="AJ89" s="1">
        <v>2.0510796915197699E-7</v>
      </c>
      <c r="AK89" s="1">
        <v>1.0687210731985501E-9</v>
      </c>
      <c r="AL89" s="1">
        <v>3.0667027928117799E-3</v>
      </c>
      <c r="AM89" s="1">
        <v>1.1576211996726001E-7</v>
      </c>
      <c r="AN89" s="1">
        <v>1.3972748780528399E-11</v>
      </c>
      <c r="AO89" s="1">
        <v>0.287613823620745</v>
      </c>
      <c r="AP89" s="1">
        <v>2.0355796146824301E-7</v>
      </c>
      <c r="AQ89" s="1">
        <v>3.4137618903611701E-2</v>
      </c>
      <c r="AR89" s="1">
        <v>0.120083657699196</v>
      </c>
      <c r="AS89" s="1">
        <v>6.1893053655692801E-9</v>
      </c>
      <c r="AT89" s="1">
        <v>6.8984552131803604E-5</v>
      </c>
      <c r="AU89" s="1">
        <v>8.3684037448383998E-12</v>
      </c>
      <c r="AV89">
        <f>-0.66183946555951-225</f>
        <v>-225.66183946555952</v>
      </c>
      <c r="AW89" s="1">
        <v>5.7703416689035095E-7</v>
      </c>
      <c r="AX89" s="1">
        <v>0</v>
      </c>
      <c r="AY89" s="1">
        <v>1.9823839039319699E-25</v>
      </c>
      <c r="AZ89" s="1">
        <v>1.9121499314936901E-34</v>
      </c>
      <c r="BA89" s="1">
        <v>2.0945803795238099E-69</v>
      </c>
      <c r="BB89">
        <f>-0.711778124265978-274</f>
        <v>-274.711778124266</v>
      </c>
      <c r="BC89" s="1">
        <v>1.2364471717982999E-19</v>
      </c>
      <c r="BD89" s="1">
        <v>3.8865127364645698E-3</v>
      </c>
      <c r="BE89" s="1">
        <v>8.2031643335074601E-3</v>
      </c>
      <c r="BF89" s="1">
        <v>1.52090192813888E-4</v>
      </c>
      <c r="BG89">
        <f>-0.549535974500307-304</f>
        <v>-304.54953597450032</v>
      </c>
      <c r="BH89" s="1">
        <v>1.3153955221546199E-3</v>
      </c>
      <c r="BI89" s="1">
        <v>8.9777399128032898E-3</v>
      </c>
      <c r="BJ89" s="1">
        <v>3.6001885451688299E-5</v>
      </c>
      <c r="BK89" s="1">
        <v>0.27023930025107601</v>
      </c>
      <c r="BL89" s="1">
        <v>7.0968167845687202E-6</v>
      </c>
      <c r="BM89" s="1">
        <v>4.10730981994535E-8</v>
      </c>
      <c r="BN89" s="1">
        <v>8.0978185623896904E-14</v>
      </c>
      <c r="BO89" s="1">
        <v>1.4780991492171801E-5</v>
      </c>
      <c r="BP89" s="1">
        <v>7.2233545536616197E-10</v>
      </c>
      <c r="BQ89" s="1">
        <v>6.6318034795734297E-6</v>
      </c>
      <c r="BR89" s="1">
        <v>2.8922737473280499E-8</v>
      </c>
      <c r="BS89" s="1">
        <v>2.3762574424915001E-3</v>
      </c>
      <c r="BT89" s="1">
        <v>1.866956574878E-4</v>
      </c>
      <c r="BU89" s="1">
        <v>5.3229146618890797E-6</v>
      </c>
      <c r="BV89" s="1">
        <v>3.68501635593573E-6</v>
      </c>
      <c r="BW89" s="1">
        <v>2.0502959282566401E-8</v>
      </c>
      <c r="BX89" s="1">
        <v>1000000</v>
      </c>
      <c r="BY89" s="1">
        <v>209000</v>
      </c>
      <c r="BZ89" s="1">
        <v>20000</v>
      </c>
      <c r="CA89" s="1">
        <v>0</v>
      </c>
      <c r="CB89" s="1">
        <v>1</v>
      </c>
    </row>
    <row r="90" spans="1:80" x14ac:dyDescent="0.2">
      <c r="A90" s="2">
        <v>360000</v>
      </c>
      <c r="B90" s="1">
        <v>3.6378791102278603E-2</v>
      </c>
      <c r="C90" s="1">
        <v>4.5172215577984403E-3</v>
      </c>
      <c r="D90" s="1">
        <v>6.3805333049578597E-2</v>
      </c>
      <c r="E90" s="1">
        <v>4.3819663419291E-2</v>
      </c>
      <c r="F90" s="1">
        <v>3.32201396397305E-2</v>
      </c>
      <c r="G90" s="1">
        <v>2.2366615785391199E-2</v>
      </c>
      <c r="H90" s="1">
        <v>8.7419792825570702E-3</v>
      </c>
      <c r="I90" s="1">
        <v>0.230449485988415</v>
      </c>
      <c r="J90" s="1">
        <v>1.3621209642779301E-2</v>
      </c>
      <c r="K90" s="1">
        <v>0</v>
      </c>
      <c r="L90" s="1">
        <v>8.2205154806881293E-3</v>
      </c>
      <c r="M90" s="1">
        <v>6.6855304921352996E-16</v>
      </c>
      <c r="N90" s="1">
        <v>4.4126089618428399E-3</v>
      </c>
      <c r="O90" s="1">
        <v>4.2190031069610102E-3</v>
      </c>
      <c r="P90" s="1">
        <v>1.32520673584689E-6</v>
      </c>
      <c r="Q90" s="1">
        <v>1.14476939302858E-10</v>
      </c>
      <c r="R90" s="1">
        <v>1.32250249730054E-2</v>
      </c>
      <c r="S90" s="1">
        <v>2.3023093568367301E-4</v>
      </c>
      <c r="T90" s="1">
        <v>2.2544944105667502E-6</v>
      </c>
      <c r="U90" s="1">
        <v>4.5529083132424602E-3</v>
      </c>
      <c r="V90" s="1">
        <v>1.8628122340630601E-3</v>
      </c>
      <c r="W90" s="1">
        <v>4.2884337279568398E-13</v>
      </c>
      <c r="X90" s="1">
        <v>1.05507147380275E-7</v>
      </c>
      <c r="Y90" s="1">
        <v>3.2502063293981902E-18</v>
      </c>
      <c r="Z90" s="1">
        <v>5.5411714908838002E-6</v>
      </c>
      <c r="AA90" s="1">
        <v>3.67280466636607E-3</v>
      </c>
      <c r="AB90" s="1">
        <v>6.36182487702885E-10</v>
      </c>
      <c r="AC90" s="1">
        <v>2.6739829690766698E-25</v>
      </c>
      <c r="AD90" s="1">
        <v>2.9770617971445201E-3</v>
      </c>
      <c r="AE90" s="1">
        <v>1.13616032358473E-4</v>
      </c>
      <c r="AF90" s="1">
        <v>4.1620208022563503E-6</v>
      </c>
      <c r="AG90" s="1">
        <v>4.5423712745494103E-8</v>
      </c>
      <c r="AH90" s="1">
        <v>1.81180697473401E-8</v>
      </c>
      <c r="AI90" s="1">
        <v>4.0396064172394799E-11</v>
      </c>
      <c r="AJ90" s="1">
        <v>1.99135105432148E-7</v>
      </c>
      <c r="AK90" s="1">
        <v>1.0569920057982401E-9</v>
      </c>
      <c r="AL90" s="1">
        <v>3.0661324282205298E-3</v>
      </c>
      <c r="AM90" s="1">
        <v>1.1074649195541499E-7</v>
      </c>
      <c r="AN90" s="1">
        <v>1.37480191363921E-11</v>
      </c>
      <c r="AO90" s="1">
        <v>0.28773115249262499</v>
      </c>
      <c r="AP90" s="1">
        <v>1.9529789182732401E-7</v>
      </c>
      <c r="AQ90" s="1">
        <v>3.4131886999213899E-2</v>
      </c>
      <c r="AR90" s="1">
        <v>0.12074136551546399</v>
      </c>
      <c r="AS90" s="1">
        <v>5.8382991661596103E-9</v>
      </c>
      <c r="AT90" s="1">
        <v>6.8633949964209203E-5</v>
      </c>
      <c r="AU90" s="1">
        <v>8.3567416250445606E-12</v>
      </c>
      <c r="AV90" t="s">
        <v>193</v>
      </c>
      <c r="AW90" s="1">
        <v>5.68560278735193E-7</v>
      </c>
      <c r="AX90" s="1">
        <v>0</v>
      </c>
      <c r="AY90" s="1">
        <v>1.6817181757781199E-25</v>
      </c>
      <c r="AZ90" s="1">
        <v>1.1307098913465501E-34</v>
      </c>
      <c r="BA90" s="1">
        <v>3.14122996560082E-70</v>
      </c>
      <c r="BB90" t="s">
        <v>194</v>
      </c>
      <c r="BC90" s="1">
        <v>1.06909683106216E-19</v>
      </c>
      <c r="BD90" s="1">
        <v>3.9158737472098698E-3</v>
      </c>
      <c r="BE90" s="1">
        <v>8.4464294060976105E-3</v>
      </c>
      <c r="BF90" s="1">
        <v>1.5064972688671099E-4</v>
      </c>
      <c r="BG90">
        <f>-0.549299290407859-304</f>
        <v>-304.54929929040787</v>
      </c>
      <c r="BH90" s="1">
        <v>1.2602746575576299E-3</v>
      </c>
      <c r="BI90" s="1">
        <v>8.96346377650864E-3</v>
      </c>
      <c r="BJ90" s="1">
        <v>3.5821363442854799E-5</v>
      </c>
      <c r="BK90" s="1">
        <v>0.26784218409582999</v>
      </c>
      <c r="BL90" s="1">
        <v>6.97090853221472E-6</v>
      </c>
      <c r="BM90" s="1">
        <v>4.0344857465071598E-8</v>
      </c>
      <c r="BN90" s="1">
        <v>7.8524239761465006E-14</v>
      </c>
      <c r="BO90" s="1">
        <v>1.44827820519162E-5</v>
      </c>
      <c r="BP90" s="1">
        <v>7.14762054956975E-10</v>
      </c>
      <c r="BQ90" s="1">
        <v>6.4809438321242198E-6</v>
      </c>
      <c r="BR90" s="1">
        <v>2.7550685566620601E-8</v>
      </c>
      <c r="BS90" s="1">
        <v>2.2865646707800201E-3</v>
      </c>
      <c r="BT90" s="1">
        <v>1.8138897448660799E-4</v>
      </c>
      <c r="BU90" s="1">
        <v>5.21818474288198E-6</v>
      </c>
      <c r="BV90" s="1">
        <v>3.6018033118131201E-6</v>
      </c>
      <c r="BW90" s="1">
        <v>1.9719993294782998E-8</v>
      </c>
      <c r="BX90" s="1">
        <v>1000000</v>
      </c>
      <c r="BY90" s="1">
        <v>209000</v>
      </c>
      <c r="BZ90" s="1">
        <v>20000</v>
      </c>
      <c r="CA90" s="1">
        <v>0</v>
      </c>
      <c r="CB90" s="1">
        <v>1</v>
      </c>
    </row>
    <row r="91" spans="1:80" x14ac:dyDescent="0.2">
      <c r="A91" s="2">
        <v>363600</v>
      </c>
      <c r="B91" s="1">
        <v>3.6404951686472099E-2</v>
      </c>
      <c r="C91" s="1">
        <v>4.5183759645069802E-3</v>
      </c>
      <c r="D91" s="1">
        <v>6.3897197634461195E-2</v>
      </c>
      <c r="E91" s="1">
        <v>4.3882870550056401E-2</v>
      </c>
      <c r="F91" s="1">
        <v>3.3253439382276199E-2</v>
      </c>
      <c r="G91" s="1">
        <v>2.2389518991679101E-2</v>
      </c>
      <c r="H91" s="1">
        <v>8.7420902164128001E-3</v>
      </c>
      <c r="I91" s="1">
        <v>0.230449819754007</v>
      </c>
      <c r="J91" s="1">
        <v>1.3595049058585801E-2</v>
      </c>
      <c r="K91" s="1">
        <v>9.2759380394243794E-16</v>
      </c>
      <c r="L91" s="1">
        <v>8.2162584090843E-3</v>
      </c>
      <c r="M91" s="1">
        <v>6.6333444610939399E-16</v>
      </c>
      <c r="N91" s="1">
        <v>4.2135102499550698E-3</v>
      </c>
      <c r="O91" s="1">
        <v>3.9975035249382998E-3</v>
      </c>
      <c r="P91" s="1">
        <v>1.26843182315056E-6</v>
      </c>
      <c r="Q91" s="1">
        <v>1.07566753901387E-10</v>
      </c>
      <c r="R91" s="1">
        <v>1.31990044485789E-2</v>
      </c>
      <c r="S91" s="1">
        <v>5.8687649562722203E-5</v>
      </c>
      <c r="T91" s="1">
        <v>2.1215681879763E-6</v>
      </c>
      <c r="U91" s="1">
        <v>4.5433735141866601E-3</v>
      </c>
      <c r="V91" s="1">
        <v>1.8539496292675601E-3</v>
      </c>
      <c r="W91" s="1">
        <v>9.1415053785964909E-13</v>
      </c>
      <c r="X91" s="1">
        <v>1.03563532036204E-7</v>
      </c>
      <c r="Y91" s="1">
        <v>3.0839808137667201E-18</v>
      </c>
      <c r="Z91" s="1">
        <v>9.8431611316152904E-6</v>
      </c>
      <c r="AA91" s="1">
        <v>3.6785472556263099E-3</v>
      </c>
      <c r="AB91" s="1">
        <v>1.0004290132913799E-9</v>
      </c>
      <c r="AC91" s="1">
        <v>1.1742202584203399E-25</v>
      </c>
      <c r="AD91" s="1">
        <v>2.9764784827375199E-3</v>
      </c>
      <c r="AE91" s="1">
        <v>1.1262846476373E-4</v>
      </c>
      <c r="AF91" s="1">
        <v>4.11339339906885E-6</v>
      </c>
      <c r="AG91" s="1">
        <v>4.47398826620592E-8</v>
      </c>
      <c r="AH91" s="1">
        <v>1.7020587865089401E-8</v>
      </c>
      <c r="AI91" s="1">
        <v>3.4493495562002999E-10</v>
      </c>
      <c r="AJ91" s="1">
        <v>1.9427100935316701E-7</v>
      </c>
      <c r="AK91" s="1">
        <v>2.48700317297211E-9</v>
      </c>
      <c r="AL91" s="1">
        <v>3.0601195736876499E-3</v>
      </c>
      <c r="AM91" s="1">
        <v>1.06804333441696E-7</v>
      </c>
      <c r="AN91" s="1">
        <v>8.4230586041678495E-11</v>
      </c>
      <c r="AO91" s="1">
        <v>0.287863948191665</v>
      </c>
      <c r="AP91" s="1">
        <v>1.89733500239155E-7</v>
      </c>
      <c r="AQ91" s="1">
        <v>3.4124847800834197E-2</v>
      </c>
      <c r="AR91" s="1">
        <v>0.121271707044191</v>
      </c>
      <c r="AS91" s="1">
        <v>5.5026987226477101E-9</v>
      </c>
      <c r="AT91" s="1">
        <v>6.8320800657884905E-5</v>
      </c>
      <c r="AU91" s="1">
        <v>4.86126687205686E-12</v>
      </c>
      <c r="AV91" t="s">
        <v>195</v>
      </c>
      <c r="AW91" s="1">
        <v>1.7686726784156301E-6</v>
      </c>
      <c r="AX91" s="1">
        <v>0</v>
      </c>
      <c r="AY91" s="1">
        <v>1.43767040768199E-25</v>
      </c>
      <c r="AZ91" s="1">
        <v>6.9261419069941801E-35</v>
      </c>
      <c r="BA91" s="1">
        <v>6.7807719577014299E-71</v>
      </c>
      <c r="BB91" t="s">
        <v>196</v>
      </c>
      <c r="BC91" s="1">
        <v>9.2148805499307297E-20</v>
      </c>
      <c r="BD91" s="1">
        <v>3.9177002903081296E-3</v>
      </c>
      <c r="BE91" s="1">
        <v>8.6008525406675602E-3</v>
      </c>
      <c r="BF91" s="1">
        <v>1.4911846735465999E-4</v>
      </c>
      <c r="BG91" s="1">
        <v>1.2632378916699799E-10</v>
      </c>
      <c r="BH91" s="1">
        <v>1.2275910894953099E-3</v>
      </c>
      <c r="BI91" s="1">
        <v>8.9466261066578207E-3</v>
      </c>
      <c r="BJ91" s="1">
        <v>3.5646920577568403E-5</v>
      </c>
      <c r="BK91" s="1">
        <v>0.26604403848185298</v>
      </c>
      <c r="BL91" s="1">
        <v>1.0765415374785301E-5</v>
      </c>
      <c r="BM91" s="1">
        <v>1.25481066396884E-7</v>
      </c>
      <c r="BN91" s="1">
        <v>6.4652500452915905E-14</v>
      </c>
      <c r="BO91" s="1">
        <v>1.29374846344308E-5</v>
      </c>
      <c r="BP91" s="1">
        <v>5.9807309158094098E-10</v>
      </c>
      <c r="BQ91" s="1">
        <v>7.2060673077920499E-6</v>
      </c>
      <c r="BR91" s="1">
        <v>7.8013571096878294E-6</v>
      </c>
      <c r="BS91" s="1">
        <v>2.6507665275457698E-3</v>
      </c>
      <c r="BT91" s="1">
        <v>3.9245075160776103E-5</v>
      </c>
      <c r="BU91" s="1">
        <v>4.39845020904593E-6</v>
      </c>
      <c r="BV91" s="1">
        <v>2.98975615034987E-6</v>
      </c>
      <c r="BW91" s="1">
        <v>4.2245019446159102E-8</v>
      </c>
      <c r="BX91" s="1">
        <v>1000000</v>
      </c>
      <c r="BY91" s="1">
        <v>209000</v>
      </c>
      <c r="BZ91" s="1">
        <v>20000</v>
      </c>
      <c r="CA91" s="1">
        <v>0</v>
      </c>
      <c r="CB91" s="1">
        <v>1</v>
      </c>
    </row>
    <row r="92" spans="1:80" x14ac:dyDescent="0.2">
      <c r="A92" s="2">
        <v>367200</v>
      </c>
      <c r="B92" s="1">
        <v>3.6570787872638302E-2</v>
      </c>
      <c r="C92" s="1">
        <v>4.5257375856865897E-3</v>
      </c>
      <c r="D92" s="1">
        <v>6.4027742485654293E-2</v>
      </c>
      <c r="E92" s="1">
        <v>4.39653914925624E-2</v>
      </c>
      <c r="F92" s="1">
        <v>3.3370026044985103E-2</v>
      </c>
      <c r="G92" s="1">
        <v>2.2462733972074399E-2</v>
      </c>
      <c r="H92" s="1">
        <v>8.7422066780632694E-3</v>
      </c>
      <c r="I92" s="1">
        <v>0.230450189952218</v>
      </c>
      <c r="J92" s="1">
        <v>1.34292128724196E-2</v>
      </c>
      <c r="K92" s="1">
        <v>6.5603257403271602E-15</v>
      </c>
      <c r="L92" s="1">
        <v>8.1891319956844608E-3</v>
      </c>
      <c r="M92" s="1">
        <v>5.5825903910936401E-16</v>
      </c>
      <c r="N92" s="1">
        <v>4.5279445901390998E-3</v>
      </c>
      <c r="O92" s="1">
        <v>3.9016569943860001E-3</v>
      </c>
      <c r="P92" s="1">
        <v>1.20353290058974E-6</v>
      </c>
      <c r="Q92" s="1">
        <v>9.8883507054200002E-11</v>
      </c>
      <c r="R92" s="1">
        <v>1.31624865796077E-2</v>
      </c>
      <c r="S92" s="1">
        <v>7.88723508221859E-6</v>
      </c>
      <c r="T92" s="1">
        <v>2.6034459578383802E-6</v>
      </c>
      <c r="U92" s="1">
        <v>4.4829696239053196E-3</v>
      </c>
      <c r="V92" s="1">
        <v>1.7983537725624701E-3</v>
      </c>
      <c r="W92" s="1">
        <v>5.7093648937707102E-12</v>
      </c>
      <c r="X92" s="1">
        <v>9.1971592914548806E-8</v>
      </c>
      <c r="Y92" s="1">
        <v>2.2057452997047702E-18</v>
      </c>
      <c r="Z92" s="1">
        <v>3.4902319274024799E-5</v>
      </c>
      <c r="AA92" s="1">
        <v>3.6082278841864401E-3</v>
      </c>
      <c r="AB92" s="1">
        <v>3.5535929182957901E-9</v>
      </c>
      <c r="AC92" s="1">
        <v>3.62117295562942E-25</v>
      </c>
      <c r="AD92" s="1">
        <v>2.9477364249091802E-3</v>
      </c>
      <c r="AE92" s="1">
        <v>1.0652277684149601E-4</v>
      </c>
      <c r="AF92" s="1">
        <v>3.8160576133254903E-6</v>
      </c>
      <c r="AG92" s="1">
        <v>2.9656145918029099E-8</v>
      </c>
      <c r="AH92" s="1">
        <v>5.9501991023559801E-9</v>
      </c>
      <c r="AI92" s="1">
        <v>1.1428523058733899E-8</v>
      </c>
      <c r="AJ92" s="1">
        <v>2.04312960189715E-7</v>
      </c>
      <c r="AK92" s="1">
        <v>4.7073353810497601E-8</v>
      </c>
      <c r="AL92" s="1">
        <v>2.9598952466060101E-3</v>
      </c>
      <c r="AM92" s="1">
        <v>1.03776100605172E-7</v>
      </c>
      <c r="AN92" s="1">
        <v>2.4131447414322602E-9</v>
      </c>
      <c r="AO92" s="1">
        <v>0.28855863553046601</v>
      </c>
      <c r="AP92" s="1">
        <v>1.9185283712244701E-7</v>
      </c>
      <c r="AQ92" s="1">
        <v>3.40703075194565E-2</v>
      </c>
      <c r="AR92" s="1">
        <v>0.12134604004619801</v>
      </c>
      <c r="AS92" s="1">
        <v>4.7513487959231504E-9</v>
      </c>
      <c r="AT92" s="1">
        <v>6.7608181823974897E-5</v>
      </c>
      <c r="AU92" s="1">
        <v>2.1523168879794599E-11</v>
      </c>
      <c r="AV92" t="s">
        <v>197</v>
      </c>
      <c r="AW92" s="1">
        <v>3.8753637544045698E-6</v>
      </c>
      <c r="AX92" s="1">
        <v>0</v>
      </c>
      <c r="AY92" s="1">
        <v>9.0790274476372196E-26</v>
      </c>
      <c r="AZ92" s="1">
        <v>3.5100610030134303E-35</v>
      </c>
      <c r="BA92" s="1">
        <v>2.47252469222703E-71</v>
      </c>
      <c r="BB92" t="s">
        <v>198</v>
      </c>
      <c r="BC92" s="1">
        <v>6.4970758867532696E-20</v>
      </c>
      <c r="BD92" s="1">
        <v>3.5892133447828901E-3</v>
      </c>
      <c r="BE92" s="1">
        <v>7.9193775606025696E-3</v>
      </c>
      <c r="BF92" s="1">
        <v>1.4431981065661799E-4</v>
      </c>
      <c r="BG92" s="1">
        <v>8.5000349958653898E-10</v>
      </c>
      <c r="BH92" s="1">
        <v>1.3791615306282101E-3</v>
      </c>
      <c r="BI92" s="1">
        <v>8.8233399527214498E-3</v>
      </c>
      <c r="BJ92" s="1">
        <v>3.3930261555895901E-5</v>
      </c>
      <c r="BK92" s="1">
        <v>0.26497262902824797</v>
      </c>
      <c r="BL92" s="1">
        <v>4.1531847390689498E-5</v>
      </c>
      <c r="BM92" s="1">
        <v>2.72766836660677E-7</v>
      </c>
      <c r="BN92" s="1">
        <v>6.14680930419274E-14</v>
      </c>
      <c r="BO92" s="1">
        <v>1.9160777680185802E-5</v>
      </c>
      <c r="BP92" s="1">
        <v>5.9926249533943202E-10</v>
      </c>
      <c r="BQ92" s="1">
        <v>1.1033038237338999E-5</v>
      </c>
      <c r="BR92" s="1">
        <v>5.3574106086959E-5</v>
      </c>
      <c r="BS92" s="1">
        <v>2.42113307159164E-3</v>
      </c>
      <c r="BT92" s="1">
        <v>5.8402731563027696E-6</v>
      </c>
      <c r="BU92" s="1">
        <v>5.4560477493513004E-6</v>
      </c>
      <c r="BV92" s="1">
        <v>3.22034132787385E-6</v>
      </c>
      <c r="BW92" s="1">
        <v>2.7196863876195098E-7</v>
      </c>
      <c r="BX92" s="1">
        <v>1000000</v>
      </c>
      <c r="BY92" s="1">
        <v>209000</v>
      </c>
      <c r="BZ92" s="1">
        <v>20000</v>
      </c>
      <c r="CA92" s="1">
        <v>0</v>
      </c>
      <c r="CB92" s="1">
        <v>1</v>
      </c>
    </row>
    <row r="93" spans="1:80" x14ac:dyDescent="0.2">
      <c r="A93" s="2">
        <v>370800</v>
      </c>
      <c r="B93" s="1">
        <v>3.7041856768270799E-2</v>
      </c>
      <c r="C93" s="1">
        <v>4.5466300296913703E-3</v>
      </c>
      <c r="D93" s="1">
        <v>6.4336869444171205E-2</v>
      </c>
      <c r="E93" s="1">
        <v>4.4136515267488102E-2</v>
      </c>
      <c r="F93" s="1">
        <v>3.3699916039299997E-2</v>
      </c>
      <c r="G93" s="1">
        <v>2.2645342676899299E-2</v>
      </c>
      <c r="H93" s="1">
        <v>8.7424567345863197E-3</v>
      </c>
      <c r="I93" s="1">
        <v>0.23045099670247901</v>
      </c>
      <c r="J93" s="1">
        <v>1.2958143976787E-2</v>
      </c>
      <c r="K93" s="1">
        <v>1.33937435116391E-14</v>
      </c>
      <c r="L93" s="1">
        <v>8.1107186032669896E-3</v>
      </c>
      <c r="M93" s="1">
        <v>3.38350759650272E-16</v>
      </c>
      <c r="N93" s="1">
        <v>5.2003430735986398E-3</v>
      </c>
      <c r="O93" s="1">
        <v>3.9505543736671001E-3</v>
      </c>
      <c r="P93" s="1">
        <v>1.07261014314499E-6</v>
      </c>
      <c r="Q93" s="1">
        <v>8.1560762080562494E-11</v>
      </c>
      <c r="R93" s="1">
        <v>1.32324193331673E-2</v>
      </c>
      <c r="S93" s="1">
        <v>3.05625721135677E-6</v>
      </c>
      <c r="T93" s="1">
        <v>4.9952625090306301E-6</v>
      </c>
      <c r="U93" s="1">
        <v>4.3117589283222998E-3</v>
      </c>
      <c r="V93" s="1">
        <v>1.64590469323658E-3</v>
      </c>
      <c r="W93" s="1">
        <v>1.0847962007831099E-11</v>
      </c>
      <c r="X93" s="1">
        <v>6.5112535913713104E-8</v>
      </c>
      <c r="Y93" s="1">
        <v>8.3188556855122903E-19</v>
      </c>
      <c r="Z93" s="1">
        <v>3.8040069421776502E-5</v>
      </c>
      <c r="AA93" s="1">
        <v>3.4240518533292302E-3</v>
      </c>
      <c r="AB93" s="1">
        <v>4.2346653320223597E-9</v>
      </c>
      <c r="AC93" s="1">
        <v>8.3362158718867301E-25</v>
      </c>
      <c r="AD93" s="1">
        <v>2.8619228628959398E-3</v>
      </c>
      <c r="AE93" s="1">
        <v>9.0577094326580099E-5</v>
      </c>
      <c r="AF93" s="1">
        <v>3.0676870549229099E-6</v>
      </c>
      <c r="AG93" s="1">
        <v>2.01709759607182E-8</v>
      </c>
      <c r="AH93" s="1">
        <v>4.2883518446561003E-9</v>
      </c>
      <c r="AI93" s="1">
        <v>3.0249980030686498E-8</v>
      </c>
      <c r="AJ93" s="1">
        <v>1.90676439061558E-7</v>
      </c>
      <c r="AK93" s="1">
        <v>1.5439502571936201E-7</v>
      </c>
      <c r="AL93" s="1">
        <v>2.6882159722132698E-3</v>
      </c>
      <c r="AM93" s="1">
        <v>9.2792106676531504E-8</v>
      </c>
      <c r="AN93" s="1">
        <v>6.7603273656157604E-9</v>
      </c>
      <c r="AO93" s="1">
        <v>0.290006905308133</v>
      </c>
      <c r="AP93" s="1">
        <v>1.7302007646177799E-7</v>
      </c>
      <c r="AQ93" s="1">
        <v>3.3907474845369899E-2</v>
      </c>
      <c r="AR93" s="1">
        <v>0.121224189046115</v>
      </c>
      <c r="AS93" s="1">
        <v>3.3443914380743E-9</v>
      </c>
      <c r="AT93" s="1">
        <v>6.5546288902911697E-5</v>
      </c>
      <c r="AU93" s="1">
        <v>4.5675607196592302E-11</v>
      </c>
      <c r="AV93" t="s">
        <v>199</v>
      </c>
      <c r="AW93" s="1">
        <v>5.3646055021249104E-6</v>
      </c>
      <c r="AX93" s="1">
        <v>0</v>
      </c>
      <c r="AY93" s="1">
        <v>2.5524693665650699E-26</v>
      </c>
      <c r="AZ93" s="1">
        <v>8.3033943996569598E-36</v>
      </c>
      <c r="BA93" s="1">
        <v>2.18975990833661E-72</v>
      </c>
      <c r="BB93" t="s">
        <v>200</v>
      </c>
      <c r="BC93" s="1">
        <v>2.9048632623452102E-20</v>
      </c>
      <c r="BD93" s="1">
        <v>2.89016059749476E-3</v>
      </c>
      <c r="BE93" s="1">
        <v>6.4466582675206698E-3</v>
      </c>
      <c r="BF93" s="1">
        <v>1.33377275610553E-4</v>
      </c>
      <c r="BG93" s="1">
        <v>1.67286847254607E-9</v>
      </c>
      <c r="BH93" s="1">
        <v>1.59008498525136E-3</v>
      </c>
      <c r="BI93" s="1">
        <v>8.4709079519357505E-3</v>
      </c>
      <c r="BJ93" s="1">
        <v>2.8972407067091799E-5</v>
      </c>
      <c r="BK93" s="1">
        <v>0.264678406757339</v>
      </c>
      <c r="BL93" s="1">
        <v>6.0799372783558598E-5</v>
      </c>
      <c r="BM93" s="1">
        <v>3.6761409328526002E-7</v>
      </c>
      <c r="BN93" s="1">
        <v>6.34520166146203E-14</v>
      </c>
      <c r="BO93" s="1">
        <v>2.7976279920456902E-5</v>
      </c>
      <c r="BP93" s="1">
        <v>6.8614606557126903E-10</v>
      </c>
      <c r="BQ93" s="1">
        <v>1.5136276931470599E-5</v>
      </c>
      <c r="BR93" s="1">
        <v>7.7571205146920806E-5</v>
      </c>
      <c r="BS93" s="1">
        <v>1.80125730085871E-3</v>
      </c>
      <c r="BT93" s="1">
        <v>3.04966098349382E-6</v>
      </c>
      <c r="BU93" s="1">
        <v>8.3402542422786106E-6</v>
      </c>
      <c r="BV93" s="1">
        <v>4.4844144427302901E-6</v>
      </c>
      <c r="BW93" s="1">
        <v>5.6443803513516302E-7</v>
      </c>
      <c r="BX93" s="1">
        <v>1000000</v>
      </c>
      <c r="BY93" s="1">
        <v>209000</v>
      </c>
      <c r="BZ93" s="1">
        <v>20000</v>
      </c>
      <c r="CA93" s="1">
        <v>0</v>
      </c>
      <c r="CB93" s="1">
        <v>1</v>
      </c>
    </row>
    <row r="94" spans="1:80" x14ac:dyDescent="0.2">
      <c r="A94" s="2">
        <v>374400</v>
      </c>
      <c r="B94" s="1">
        <v>3.7790742044894202E-2</v>
      </c>
      <c r="C94" s="1">
        <v>4.5796443839343304E-3</v>
      </c>
      <c r="D94" s="1">
        <v>6.4874070887979196E-2</v>
      </c>
      <c r="E94" s="1">
        <v>4.442609887105E-2</v>
      </c>
      <c r="F94" s="1">
        <v>3.4265175423711103E-2</v>
      </c>
      <c r="G94" s="1">
        <v>2.29500501696095E-2</v>
      </c>
      <c r="H94" s="1">
        <v>8.74282789576202E-3</v>
      </c>
      <c r="I94" s="1">
        <v>0.230452186398347</v>
      </c>
      <c r="J94" s="1">
        <v>1.22092587001637E-2</v>
      </c>
      <c r="K94" s="1">
        <v>1.8595731336642901E-14</v>
      </c>
      <c r="L94" s="1">
        <v>7.9816587953754608E-3</v>
      </c>
      <c r="M94" s="1">
        <v>1.50883144871867E-16</v>
      </c>
      <c r="N94" s="1">
        <v>5.6079556776859104E-3</v>
      </c>
      <c r="O94" s="1">
        <v>4.1633990073334003E-3</v>
      </c>
      <c r="P94" s="1">
        <v>9.05221732373968E-7</v>
      </c>
      <c r="Q94" s="1">
        <v>6.1391276944960295E-11</v>
      </c>
      <c r="R94" s="1">
        <v>1.32860735123638E-2</v>
      </c>
      <c r="S94" s="1">
        <v>2.2086001994125998E-6</v>
      </c>
      <c r="T94" s="1">
        <v>6.3609162250544196E-6</v>
      </c>
      <c r="U94" s="1">
        <v>4.04074113300547E-3</v>
      </c>
      <c r="V94" s="1">
        <v>1.4199374005075299E-3</v>
      </c>
      <c r="W94" s="1">
        <v>1.3695510535246899E-11</v>
      </c>
      <c r="X94" s="1">
        <v>3.6610679847171103E-8</v>
      </c>
      <c r="Y94" s="1">
        <v>1.63639565998494E-19</v>
      </c>
      <c r="Z94" s="1">
        <v>3.9339406712257498E-5</v>
      </c>
      <c r="AA94" s="1">
        <v>3.18951498019803E-3</v>
      </c>
      <c r="AB94" s="1">
        <v>3.9250582447273803E-9</v>
      </c>
      <c r="AC94" s="1">
        <v>1.2706601633266101E-24</v>
      </c>
      <c r="AD94" s="1">
        <v>2.7258991891687102E-3</v>
      </c>
      <c r="AE94" s="1">
        <v>6.9121226708660502E-5</v>
      </c>
      <c r="AF94" s="1">
        <v>2.13186175894692E-6</v>
      </c>
      <c r="AG94" s="1">
        <v>1.43190645694672E-8</v>
      </c>
      <c r="AH94" s="1">
        <v>3.1051654395312701E-9</v>
      </c>
      <c r="AI94" s="1">
        <v>3.22861426199884E-8</v>
      </c>
      <c r="AJ94" s="1">
        <v>1.3775722879028599E-7</v>
      </c>
      <c r="AK94" s="1">
        <v>2.5448980826497302E-7</v>
      </c>
      <c r="AL94" s="1">
        <v>2.3805802645801202E-3</v>
      </c>
      <c r="AM94" s="1">
        <v>7.1733536600336795E-8</v>
      </c>
      <c r="AN94" s="1">
        <v>7.8608832727982707E-9</v>
      </c>
      <c r="AO94" s="1">
        <v>0.29119199209189101</v>
      </c>
      <c r="AP94" s="1">
        <v>1.3529054582949699E-7</v>
      </c>
      <c r="AQ94" s="1">
        <v>3.3625418200069299E-2</v>
      </c>
      <c r="AR94" s="1">
        <v>0.1207909070495</v>
      </c>
      <c r="AS94" s="1">
        <v>1.9119673270607E-9</v>
      </c>
      <c r="AT94" s="1">
        <v>6.2388902885797905E-5</v>
      </c>
      <c r="AU94" s="1">
        <v>5.3153135362116297E-11</v>
      </c>
      <c r="AV94" t="s">
        <v>201</v>
      </c>
      <c r="AW94" s="1">
        <v>6.2896400874223901E-6</v>
      </c>
      <c r="AX94" s="1">
        <v>0</v>
      </c>
      <c r="AY94" s="1">
        <v>3.1383905398632099E-27</v>
      </c>
      <c r="AZ94" s="1">
        <v>8.9494756401419101E-37</v>
      </c>
      <c r="BA94" s="1">
        <v>4.22125432773475E-74</v>
      </c>
      <c r="BB94" t="s">
        <v>202</v>
      </c>
      <c r="BC94" s="1">
        <v>8.1712591791216803E-21</v>
      </c>
      <c r="BD94" s="1">
        <v>2.3127188625857299E-3</v>
      </c>
      <c r="BE94" s="1">
        <v>5.10992329359671E-3</v>
      </c>
      <c r="BF94" s="1">
        <v>1.1710858889082E-4</v>
      </c>
      <c r="BG94" s="1">
        <v>2.2941683247214701E-9</v>
      </c>
      <c r="BH94" s="1">
        <v>1.5892823198920701E-3</v>
      </c>
      <c r="BI94" s="1">
        <v>7.9097215250638203E-3</v>
      </c>
      <c r="BJ94" s="1">
        <v>2.29913730560409E-5</v>
      </c>
      <c r="BK94" s="1">
        <v>0.26514652457129201</v>
      </c>
      <c r="BL94" s="1">
        <v>7.1097237617892905E-5</v>
      </c>
      <c r="BM94" s="1">
        <v>4.10155589523124E-7</v>
      </c>
      <c r="BN94" s="1">
        <v>5.1522764482956599E-14</v>
      </c>
      <c r="BO94" s="1">
        <v>3.31994857359676E-5</v>
      </c>
      <c r="BP94" s="1">
        <v>6.3519460751105605E-10</v>
      </c>
      <c r="BQ94" s="1">
        <v>1.7685301142442601E-5</v>
      </c>
      <c r="BR94" s="1">
        <v>9.2019239340596402E-5</v>
      </c>
      <c r="BS94" s="1">
        <v>1.5940513914318201E-3</v>
      </c>
      <c r="BT94" s="1">
        <v>2.4957556364158901E-6</v>
      </c>
      <c r="BU94" s="1">
        <v>9.9293104342243395E-6</v>
      </c>
      <c r="BV94" s="1">
        <v>5.4051752758713002E-6</v>
      </c>
      <c r="BW94" s="1">
        <v>8.25918620392957E-7</v>
      </c>
      <c r="BX94" s="1">
        <v>1000000</v>
      </c>
      <c r="BY94" s="1">
        <v>209000</v>
      </c>
      <c r="BZ94" s="1">
        <v>20000</v>
      </c>
      <c r="CA94" s="1">
        <v>0</v>
      </c>
      <c r="CB94" s="1">
        <v>1</v>
      </c>
    </row>
    <row r="95" spans="1:80" x14ac:dyDescent="0.2">
      <c r="A95" s="2">
        <v>378000</v>
      </c>
      <c r="B95" s="1">
        <v>3.8724571307416703E-2</v>
      </c>
      <c r="C95" s="1">
        <v>4.6205190756544402E-3</v>
      </c>
      <c r="D95" s="1">
        <v>6.5507110873430599E-2</v>
      </c>
      <c r="E95" s="1">
        <v>4.4774736763118501E-2</v>
      </c>
      <c r="F95" s="1">
        <v>3.4941976231522197E-2</v>
      </c>
      <c r="G95" s="1">
        <v>2.3322807820977402E-2</v>
      </c>
      <c r="H95" s="1">
        <v>8.7432826426561104E-3</v>
      </c>
      <c r="I95" s="1">
        <v>0.23045361903310299</v>
      </c>
      <c r="J95" s="1">
        <v>1.12754294376411E-2</v>
      </c>
      <c r="K95" s="1">
        <v>2.1571776917841498E-14</v>
      </c>
      <c r="L95" s="1">
        <v>7.8123568248051698E-3</v>
      </c>
      <c r="M95" s="1">
        <v>5.5105577605434802E-17</v>
      </c>
      <c r="N95" s="1">
        <v>5.8494930867165201E-3</v>
      </c>
      <c r="O95" s="1">
        <v>4.4246396585065698E-3</v>
      </c>
      <c r="P95" s="1">
        <v>7.4271051376321196E-7</v>
      </c>
      <c r="Q95" s="1">
        <v>4.42624957147458E-11</v>
      </c>
      <c r="R95" s="1">
        <v>1.3226138458493601E-2</v>
      </c>
      <c r="S95" s="1">
        <v>2.24578122465777E-6</v>
      </c>
      <c r="T95" s="1">
        <v>8.1090791554516497E-6</v>
      </c>
      <c r="U95" s="1">
        <v>3.7049062144147099E-3</v>
      </c>
      <c r="V95" s="1">
        <v>1.1655861197075201E-3</v>
      </c>
      <c r="W95" s="1">
        <v>1.40402744259484E-11</v>
      </c>
      <c r="X95" s="1">
        <v>1.6957327022134601E-8</v>
      </c>
      <c r="Y95" s="1">
        <v>1.8585751694001001E-20</v>
      </c>
      <c r="Z95" s="1">
        <v>4.3883744047910198E-5</v>
      </c>
      <c r="AA95" s="1">
        <v>2.8942697554323999E-3</v>
      </c>
      <c r="AB95" s="1">
        <v>3.5753385241373599E-9</v>
      </c>
      <c r="AC95" s="1">
        <v>1.37548040434229E-24</v>
      </c>
      <c r="AD95" s="1">
        <v>2.5524002758221501E-3</v>
      </c>
      <c r="AE95" s="1">
        <v>4.8159452037148602E-5</v>
      </c>
      <c r="AF95" s="1">
        <v>1.3106886006670901E-6</v>
      </c>
      <c r="AG95" s="1">
        <v>9.1805692026441602E-9</v>
      </c>
      <c r="AH95" s="1">
        <v>2.0314617505408401E-9</v>
      </c>
      <c r="AI95" s="1">
        <v>2.3024959508110901E-8</v>
      </c>
      <c r="AJ95" s="1">
        <v>8.5208778869301994E-8</v>
      </c>
      <c r="AK95" s="1">
        <v>2.89134644084913E-7</v>
      </c>
      <c r="AL95" s="1">
        <v>2.0693954409289001E-3</v>
      </c>
      <c r="AM95" s="1">
        <v>4.7626291057422603E-8</v>
      </c>
      <c r="AN95" s="1">
        <v>5.8588912960539397E-9</v>
      </c>
      <c r="AO95" s="1">
        <v>0.29150189279356398</v>
      </c>
      <c r="AP95" s="1">
        <v>9.0660880259312501E-8</v>
      </c>
      <c r="AQ95" s="1">
        <v>3.3232944375566398E-2</v>
      </c>
      <c r="AR95" s="1">
        <v>0.120204568349596</v>
      </c>
      <c r="AS95" s="1">
        <v>9.1744094247002804E-10</v>
      </c>
      <c r="AT95" s="1">
        <v>5.8805227815626102E-5</v>
      </c>
      <c r="AU95" s="1">
        <v>4.28511979298512E-11</v>
      </c>
      <c r="AV95" t="s">
        <v>203</v>
      </c>
      <c r="AW95" s="1">
        <v>6.5353267868430497E-6</v>
      </c>
      <c r="AX95" s="1">
        <v>0</v>
      </c>
      <c r="AY95" s="1">
        <v>1.91624074027991E-28</v>
      </c>
      <c r="AZ95" s="1">
        <v>4.9467550663043704E-38</v>
      </c>
      <c r="BA95" s="1">
        <v>2.13954587103604E-76</v>
      </c>
      <c r="BB95" t="s">
        <v>204</v>
      </c>
      <c r="BC95" s="1">
        <v>1.55546382011307E-21</v>
      </c>
      <c r="BD95" s="1">
        <v>1.9720734102202501E-3</v>
      </c>
      <c r="BE95" s="1">
        <v>4.31078697394507E-3</v>
      </c>
      <c r="BF95" s="1">
        <v>1.0012005489456501E-4</v>
      </c>
      <c r="BG95" s="1">
        <v>2.66766850047751E-9</v>
      </c>
      <c r="BH95" s="1">
        <v>1.4310413289680001E-3</v>
      </c>
      <c r="BI95" s="1">
        <v>7.2114221507103698E-3</v>
      </c>
      <c r="BJ95" s="1">
        <v>1.73248920987273E-5</v>
      </c>
      <c r="BK95" s="1">
        <v>0.266646913389329</v>
      </c>
      <c r="BL95" s="1">
        <v>7.6769436747284995E-5</v>
      </c>
      <c r="BM95" s="1">
        <v>3.9853075956779002E-7</v>
      </c>
      <c r="BN95" s="1">
        <v>3.5360600216724501E-14</v>
      </c>
      <c r="BO95" s="1">
        <v>3.4224636545710703E-5</v>
      </c>
      <c r="BP95" s="1">
        <v>4.9717663429478597E-10</v>
      </c>
      <c r="BQ95" s="1">
        <v>1.8054065365830699E-5</v>
      </c>
      <c r="BR95" s="1">
        <v>1.0813626281217799E-4</v>
      </c>
      <c r="BS95" s="1">
        <v>1.6473770092242401E-3</v>
      </c>
      <c r="BT95" s="1">
        <v>2.4574665578023298E-6</v>
      </c>
      <c r="BU95" s="1">
        <v>9.9769519320831194E-6</v>
      </c>
      <c r="BV95" s="1">
        <v>5.5353148212187298E-6</v>
      </c>
      <c r="BW95" s="1">
        <v>1.03150380788273E-6</v>
      </c>
      <c r="BX95" s="1">
        <v>1000000</v>
      </c>
      <c r="BY95" s="1">
        <v>209000</v>
      </c>
      <c r="BZ95" s="1">
        <v>20000</v>
      </c>
      <c r="CA95" s="1">
        <v>0</v>
      </c>
      <c r="CB95" s="1">
        <v>1</v>
      </c>
    </row>
    <row r="96" spans="1:80" x14ac:dyDescent="0.2">
      <c r="A96" s="2">
        <v>381600</v>
      </c>
      <c r="B96" s="1">
        <v>3.9741002005574198E-2</v>
      </c>
      <c r="C96" s="1">
        <v>4.6646574422090203E-3</v>
      </c>
      <c r="D96" s="1">
        <v>6.6137394496150997E-2</v>
      </c>
      <c r="E96" s="1">
        <v>4.5123808992812597E-2</v>
      </c>
      <c r="F96" s="1">
        <v>3.5641986987412402E-2</v>
      </c>
      <c r="G96" s="1">
        <v>2.3710485899823601E-2</v>
      </c>
      <c r="H96" s="1">
        <v>8.7437488583674595E-3</v>
      </c>
      <c r="I96" s="1">
        <v>0.230455064711032</v>
      </c>
      <c r="J96" s="1">
        <v>1.02589987394837E-2</v>
      </c>
      <c r="K96" s="1">
        <v>2.29282041660656E-14</v>
      </c>
      <c r="L96" s="1">
        <v>7.61600375745801E-3</v>
      </c>
      <c r="M96" s="1">
        <v>1.8284557068621398E-17</v>
      </c>
      <c r="N96" s="1">
        <v>6.0759024823394403E-3</v>
      </c>
      <c r="O96" s="1">
        <v>4.6106877063172699E-3</v>
      </c>
      <c r="P96" s="1">
        <v>6.0044533719089797E-7</v>
      </c>
      <c r="Q96" s="1">
        <v>3.1571766604208798E-11</v>
      </c>
      <c r="R96" s="1">
        <v>1.3059119995953199E-2</v>
      </c>
      <c r="S96" s="1">
        <v>2.5276295195032898E-6</v>
      </c>
      <c r="T96" s="1">
        <v>9.9160073716581795E-6</v>
      </c>
      <c r="U96" s="1">
        <v>3.34222540592625E-3</v>
      </c>
      <c r="V96" s="1">
        <v>9.22070623090687E-4</v>
      </c>
      <c r="W96" s="1">
        <v>1.2687039821935401E-11</v>
      </c>
      <c r="X96" s="1">
        <v>6.7994387201858004E-9</v>
      </c>
      <c r="Y96" s="1">
        <v>1.3990759022873599E-21</v>
      </c>
      <c r="Z96" s="1">
        <v>4.9140387185544701E-5</v>
      </c>
      <c r="AA96" s="1">
        <v>2.5750556812410099E-3</v>
      </c>
      <c r="AB96" s="1">
        <v>3.35694686294547E-9</v>
      </c>
      <c r="AC96" s="1">
        <v>1.2083056764154E-24</v>
      </c>
      <c r="AD96" s="1">
        <v>2.35776471370556E-3</v>
      </c>
      <c r="AE96" s="1">
        <v>3.1358747803683499E-5</v>
      </c>
      <c r="AF96" s="1">
        <v>7.3564430016767004E-7</v>
      </c>
      <c r="AG96" s="1">
        <v>5.3732464341214099E-9</v>
      </c>
      <c r="AH96" s="1">
        <v>1.21425014727101E-9</v>
      </c>
      <c r="AI96" s="1">
        <v>1.3596539167464601E-8</v>
      </c>
      <c r="AJ96" s="1">
        <v>4.7909055199721002E-8</v>
      </c>
      <c r="AK96" s="1">
        <v>2.6208116247921297E-7</v>
      </c>
      <c r="AL96" s="1">
        <v>1.7740751805087099E-3</v>
      </c>
      <c r="AM96" s="1">
        <v>2.80682513226896E-8</v>
      </c>
      <c r="AN96" s="1">
        <v>3.56509900637837E-9</v>
      </c>
      <c r="AO96" s="1">
        <v>0.29097696319807298</v>
      </c>
      <c r="AP96" s="1">
        <v>5.3710464129351802E-8</v>
      </c>
      <c r="AQ96" s="1">
        <v>3.2749178471294701E-2</v>
      </c>
      <c r="AR96" s="1">
        <v>0.119632656515193</v>
      </c>
      <c r="AS96" s="1">
        <v>3.8637172395788898E-10</v>
      </c>
      <c r="AT96" s="1">
        <v>5.4769658757807002E-5</v>
      </c>
      <c r="AU96" s="1">
        <v>2.9795873326977102E-11</v>
      </c>
      <c r="AV96" t="s">
        <v>205</v>
      </c>
      <c r="AW96" s="1">
        <v>6.4030875100919797E-6</v>
      </c>
      <c r="AX96" s="1">
        <v>0</v>
      </c>
      <c r="AY96" s="1">
        <v>6.9026717923561796E-30</v>
      </c>
      <c r="AZ96" s="1">
        <v>1.648886015711E-39</v>
      </c>
      <c r="BA96" s="1">
        <v>3.68932707763565E-79</v>
      </c>
      <c r="BB96" t="s">
        <v>206</v>
      </c>
      <c r="BC96" s="1">
        <v>2.2118789446230398E-22</v>
      </c>
      <c r="BD96" s="1">
        <v>1.7494369177254701E-3</v>
      </c>
      <c r="BE96" s="1">
        <v>3.8949901083959902E-3</v>
      </c>
      <c r="BF96" s="1">
        <v>8.50476531542179E-5</v>
      </c>
      <c r="BG96" s="1">
        <v>2.8530690014426299E-9</v>
      </c>
      <c r="BH96" s="1">
        <v>1.23604018403765E-3</v>
      </c>
      <c r="BI96" s="1">
        <v>6.4553069058457804E-3</v>
      </c>
      <c r="BJ96" s="1">
        <v>1.27104829975326E-5</v>
      </c>
      <c r="BK96" s="1">
        <v>0.26923068830399</v>
      </c>
      <c r="BL96" s="1">
        <v>7.9775961868137806E-5</v>
      </c>
      <c r="BM96" s="1">
        <v>3.6127636937176099E-7</v>
      </c>
      <c r="BN96" s="1">
        <v>2.3377642457382199E-14</v>
      </c>
      <c r="BO96" s="1">
        <v>3.3573736615935802E-5</v>
      </c>
      <c r="BP96" s="1">
        <v>3.6968532178548598E-10</v>
      </c>
      <c r="BQ96" s="1">
        <v>1.7207825934820201E-5</v>
      </c>
      <c r="BR96" s="1">
        <v>1.21784177074133E-4</v>
      </c>
      <c r="BS96" s="1">
        <v>1.7754786221426499E-3</v>
      </c>
      <c r="BT96" s="1">
        <v>2.5668288053136901E-6</v>
      </c>
      <c r="BU96" s="1">
        <v>9.6095753280454608E-6</v>
      </c>
      <c r="BV96" s="1">
        <v>5.2885201400209201E-6</v>
      </c>
      <c r="BW96" s="1">
        <v>1.1783201161063699E-6</v>
      </c>
      <c r="BX96" s="1">
        <v>1000000</v>
      </c>
      <c r="BY96" s="1">
        <v>209000</v>
      </c>
      <c r="BZ96" s="1">
        <v>20000</v>
      </c>
      <c r="CA96" s="1">
        <v>0</v>
      </c>
      <c r="CB96" s="1">
        <v>1</v>
      </c>
    </row>
    <row r="97" spans="1:80" x14ac:dyDescent="0.2">
      <c r="A97" s="2">
        <v>385200</v>
      </c>
      <c r="B97" s="1">
        <v>4.0766169241556599E-2</v>
      </c>
      <c r="C97" s="1">
        <v>4.7087878501420504E-3</v>
      </c>
      <c r="D97" s="1">
        <v>6.6732565096932206E-2</v>
      </c>
      <c r="E97" s="1">
        <v>4.5447239692524399E-2</v>
      </c>
      <c r="F97" s="1">
        <v>3.6331324813824201E-2</v>
      </c>
      <c r="G97" s="1">
        <v>2.4085052779002199E-2</v>
      </c>
      <c r="H97" s="1">
        <v>8.7441627065795707E-3</v>
      </c>
      <c r="I97" s="1">
        <v>0.23045633368408</v>
      </c>
      <c r="J97" s="1">
        <v>9.2338315035012906E-3</v>
      </c>
      <c r="K97" s="1">
        <v>2.34898452031526E-14</v>
      </c>
      <c r="L97" s="1">
        <v>7.4029902481007499E-3</v>
      </c>
      <c r="M97" s="1">
        <v>5.8784183022253E-18</v>
      </c>
      <c r="N97" s="1">
        <v>6.28970293078165E-3</v>
      </c>
      <c r="O97" s="1">
        <v>4.6825073178218797E-3</v>
      </c>
      <c r="P97" s="1">
        <v>4.8081455376216996E-7</v>
      </c>
      <c r="Q97" s="1">
        <v>2.2596125271832901E-11</v>
      </c>
      <c r="R97" s="1">
        <v>1.28163005702628E-2</v>
      </c>
      <c r="S97" s="1">
        <v>2.91078206252031E-6</v>
      </c>
      <c r="T97" s="1">
        <v>1.1657744432175201E-5</v>
      </c>
      <c r="U97" s="1">
        <v>2.97971288523966E-3</v>
      </c>
      <c r="V97" s="1">
        <v>7.1012921157270704E-4</v>
      </c>
      <c r="W97" s="1">
        <v>1.06959439828587E-11</v>
      </c>
      <c r="X97" s="1">
        <v>2.4556061698980501E-9</v>
      </c>
      <c r="Y97" s="1">
        <v>7.81292069975422E-23</v>
      </c>
      <c r="Z97" s="1">
        <v>5.4294303785546E-5</v>
      </c>
      <c r="AA97" s="1">
        <v>2.2781487229830799E-3</v>
      </c>
      <c r="AB97" s="1">
        <v>3.20657941616167E-9</v>
      </c>
      <c r="AC97" s="1">
        <v>9.3299200701604594E-25</v>
      </c>
      <c r="AD97" s="1">
        <v>2.1559774037869001E-3</v>
      </c>
      <c r="AE97" s="1">
        <v>1.94408420134575E-5</v>
      </c>
      <c r="AF97" s="1">
        <v>3.8648488108832301E-7</v>
      </c>
      <c r="AG97" s="1">
        <v>2.93426212434679E-9</v>
      </c>
      <c r="AH97" s="1">
        <v>6.7698840015165701E-10</v>
      </c>
      <c r="AI97" s="1">
        <v>7.2565640776686001E-9</v>
      </c>
      <c r="AJ97" s="1">
        <v>2.51921912142202E-8</v>
      </c>
      <c r="AK97" s="1">
        <v>2.0598461614577099E-7</v>
      </c>
      <c r="AL97" s="1">
        <v>1.5133396375870099E-3</v>
      </c>
      <c r="AM97" s="1">
        <v>1.5212389727765198E-8</v>
      </c>
      <c r="AN97" s="1">
        <v>1.9877766791286401E-9</v>
      </c>
      <c r="AO97" s="1">
        <v>0.28980845545267298</v>
      </c>
      <c r="AP97" s="1">
        <v>2.9237799334065601E-8</v>
      </c>
      <c r="AQ97" s="1">
        <v>3.2193216259831403E-2</v>
      </c>
      <c r="AR97" s="1">
        <v>0.119170738398142</v>
      </c>
      <c r="AS97" s="1">
        <v>1.47989800130996E-10</v>
      </c>
      <c r="AT97" s="1">
        <v>5.0334356975979602E-5</v>
      </c>
      <c r="AU97" s="1">
        <v>1.9795723225213E-11</v>
      </c>
      <c r="AV97" t="s">
        <v>207</v>
      </c>
      <c r="AW97" s="1">
        <v>6.1366588828323003E-6</v>
      </c>
      <c r="AX97" s="1">
        <v>0</v>
      </c>
      <c r="AY97" s="1">
        <v>1.6945000170554099E-31</v>
      </c>
      <c r="AZ97" s="1">
        <v>3.800369415206E-41</v>
      </c>
      <c r="BA97" s="1">
        <v>2.8589757272435998E-82</v>
      </c>
      <c r="BB97" t="s">
        <v>208</v>
      </c>
      <c r="BC97" s="1">
        <v>2.5443094652230599E-23</v>
      </c>
      <c r="BD97" s="1">
        <v>1.56292681219301E-3</v>
      </c>
      <c r="BE97" s="1">
        <v>3.64542913231552E-3</v>
      </c>
      <c r="BF97" s="1">
        <v>7.2219284778061397E-5</v>
      </c>
      <c r="BG97" s="1">
        <v>2.94291999683726E-9</v>
      </c>
      <c r="BH97" s="1">
        <v>1.05500272680383E-3</v>
      </c>
      <c r="BI97" s="1">
        <v>5.6991079239755603E-3</v>
      </c>
      <c r="BJ97" s="1">
        <v>9.3093454494311203E-6</v>
      </c>
      <c r="BK97" s="1">
        <v>0.27261097523363198</v>
      </c>
      <c r="BL97" s="1">
        <v>8.1420185717974504E-5</v>
      </c>
      <c r="BM97" s="1">
        <v>3.1815386411469701E-7</v>
      </c>
      <c r="BN97" s="1">
        <v>1.55275872202996E-14</v>
      </c>
      <c r="BO97" s="1">
        <v>3.2439814187700799E-5</v>
      </c>
      <c r="BP97" s="1">
        <v>2.7181277632314898E-10</v>
      </c>
      <c r="BQ97" s="1">
        <v>1.5917759148567099E-5</v>
      </c>
      <c r="BR97" s="1">
        <v>1.32623517131993E-4</v>
      </c>
      <c r="BS97" s="1">
        <v>1.92227148268241E-3</v>
      </c>
      <c r="BT97" s="1">
        <v>2.7302254195164899E-6</v>
      </c>
      <c r="BU97" s="1">
        <v>9.1676025284657605E-6</v>
      </c>
      <c r="BV97" s="1">
        <v>4.9052033229288801E-6</v>
      </c>
      <c r="BW97" s="1">
        <v>1.2899726675259901E-6</v>
      </c>
      <c r="BX97" s="1">
        <v>1000000</v>
      </c>
      <c r="BY97" s="1">
        <v>209000</v>
      </c>
      <c r="BZ97" s="1">
        <v>20000</v>
      </c>
      <c r="CA97" s="1">
        <v>0</v>
      </c>
      <c r="CB97" s="1">
        <v>1</v>
      </c>
    </row>
    <row r="98" spans="1:80" x14ac:dyDescent="0.2">
      <c r="A98" s="2">
        <v>388800</v>
      </c>
      <c r="B98" s="1">
        <v>4.17626622520633E-2</v>
      </c>
      <c r="C98" s="1">
        <v>4.7512791736028098E-3</v>
      </c>
      <c r="D98" s="1">
        <v>6.7286807412969094E-2</v>
      </c>
      <c r="E98" s="1">
        <v>4.5738454043663203E-2</v>
      </c>
      <c r="F98" s="1">
        <v>3.6999508310679698E-2</v>
      </c>
      <c r="G98" s="1">
        <v>2.4436092044995601E-2</v>
      </c>
      <c r="H98" s="1">
        <v>8.7444937543890398E-3</v>
      </c>
      <c r="I98" s="1">
        <v>0.230457341335468</v>
      </c>
      <c r="J98" s="1">
        <v>8.2373384929945795E-3</v>
      </c>
      <c r="K98" s="1">
        <v>2.3842335971116001E-14</v>
      </c>
      <c r="L98" s="1">
        <v>7.1786683019781396E-3</v>
      </c>
      <c r="M98" s="1">
        <v>1.8799030788812098E-18</v>
      </c>
      <c r="N98" s="1">
        <v>6.46085331949254E-3</v>
      </c>
      <c r="O98" s="1">
        <v>4.6546371593371699E-3</v>
      </c>
      <c r="P98" s="1">
        <v>3.8252392605102703E-7</v>
      </c>
      <c r="Q98" s="1">
        <v>1.6295333116589901E-11</v>
      </c>
      <c r="R98" s="1">
        <v>1.25192812136592E-2</v>
      </c>
      <c r="S98" s="1">
        <v>3.3277843913943599E-6</v>
      </c>
      <c r="T98" s="1">
        <v>1.3353650648684699E-5</v>
      </c>
      <c r="U98" s="1">
        <v>2.6308171340675098E-3</v>
      </c>
      <c r="V98" s="1">
        <v>5.3494040094266104E-4</v>
      </c>
      <c r="W98" s="1">
        <v>8.6862363121537694E-12</v>
      </c>
      <c r="X98" s="1">
        <v>8.1354439687931103E-10</v>
      </c>
      <c r="Y98" s="1">
        <v>3.4118962152402699E-24</v>
      </c>
      <c r="Z98" s="1">
        <v>5.9099861645028599E-5</v>
      </c>
      <c r="AA98" s="1">
        <v>2.0214317673227901E-3</v>
      </c>
      <c r="AB98" s="1">
        <v>3.0784705654054901E-9</v>
      </c>
      <c r="AC98" s="1">
        <v>6.6737988866577804E-25</v>
      </c>
      <c r="AD98" s="1">
        <v>1.9549945963840401E-3</v>
      </c>
      <c r="AE98" s="1">
        <v>1.15741215035803E-5</v>
      </c>
      <c r="AF98" s="1">
        <v>1.92276162528204E-7</v>
      </c>
      <c r="AG98" s="1">
        <v>1.51193054505538E-9</v>
      </c>
      <c r="AH98" s="1">
        <v>3.55875988277014E-10</v>
      </c>
      <c r="AI98" s="1">
        <v>3.6315791136162599E-9</v>
      </c>
      <c r="AJ98" s="1">
        <v>1.25406462551316E-8</v>
      </c>
      <c r="AK98" s="1">
        <v>1.48505981230096E-7</v>
      </c>
      <c r="AL98" s="1">
        <v>1.29026151529261E-3</v>
      </c>
      <c r="AM98" s="1">
        <v>7.73343316493157E-9</v>
      </c>
      <c r="AN98" s="1">
        <v>1.06846740738998E-9</v>
      </c>
      <c r="AO98" s="1">
        <v>0.28810477431828102</v>
      </c>
      <c r="AP98" s="1">
        <v>1.4936622849017299E-8</v>
      </c>
      <c r="AQ98" s="1">
        <v>3.1576506334556297E-2</v>
      </c>
      <c r="AR98" s="1">
        <v>0.11885913926104499</v>
      </c>
      <c r="AS98" s="1">
        <v>5.24092432836174E-11</v>
      </c>
      <c r="AT98" s="1">
        <v>4.5676324214009902E-5</v>
      </c>
      <c r="AU98" s="1">
        <v>1.32087704625146E-11</v>
      </c>
      <c r="AV98" t="s">
        <v>209</v>
      </c>
      <c r="AW98" s="1">
        <v>5.8579719971775199E-6</v>
      </c>
      <c r="AX98" s="1">
        <v>0</v>
      </c>
      <c r="AY98" s="1">
        <v>3.0350135445466201E-33</v>
      </c>
      <c r="AZ98" s="1">
        <v>6.4616060370120298E-43</v>
      </c>
      <c r="BA98" s="1">
        <v>1.1582386132696199E-85</v>
      </c>
      <c r="BB98" t="s">
        <v>210</v>
      </c>
      <c r="BC98" s="1">
        <v>2.4565295224297601E-24</v>
      </c>
      <c r="BD98" s="1">
        <v>1.38961392281664E-3</v>
      </c>
      <c r="BE98" s="1">
        <v>3.4509819955108201E-3</v>
      </c>
      <c r="BF98" s="1">
        <v>6.1239828792781394E-5</v>
      </c>
      <c r="BG98" s="1">
        <v>3.0054082121323202E-9</v>
      </c>
      <c r="BH98" s="1">
        <v>8.9812724809021501E-4</v>
      </c>
      <c r="BI98" s="1">
        <v>4.9727838596460797E-3</v>
      </c>
      <c r="BJ98" s="1">
        <v>6.8915895874771801E-6</v>
      </c>
      <c r="BK98" s="1">
        <v>0.27648607880757903</v>
      </c>
      <c r="BL98" s="1">
        <v>8.2572408788767602E-5</v>
      </c>
      <c r="BM98" s="1">
        <v>2.7737021328130899E-7</v>
      </c>
      <c r="BN98" s="1">
        <v>1.0490282583176001E-14</v>
      </c>
      <c r="BO98" s="1">
        <v>3.13072161409774E-5</v>
      </c>
      <c r="BP98" s="1">
        <v>2.0062334673870701E-10</v>
      </c>
      <c r="BQ98" s="1">
        <v>1.4575071883146899E-5</v>
      </c>
      <c r="BR98" s="1">
        <v>1.41539702632981E-4</v>
      </c>
      <c r="BS98" s="1">
        <v>2.0633895783835898E-3</v>
      </c>
      <c r="BT98" s="1">
        <v>2.90770947184882E-6</v>
      </c>
      <c r="BU98" s="1">
        <v>8.7411801116742101E-6</v>
      </c>
      <c r="BV98" s="1">
        <v>4.5023998582728399E-6</v>
      </c>
      <c r="BW98" s="1">
        <v>1.3907700578057299E-6</v>
      </c>
      <c r="BX98" s="1">
        <v>1000000</v>
      </c>
      <c r="BY98" s="1">
        <v>209000</v>
      </c>
      <c r="BZ98" s="1">
        <v>20000</v>
      </c>
      <c r="CA98" s="1">
        <v>0</v>
      </c>
      <c r="CB98" s="1">
        <v>1</v>
      </c>
    </row>
    <row r="99" spans="1:80" x14ac:dyDescent="0.2">
      <c r="A99" s="2">
        <v>392400</v>
      </c>
      <c r="B99" s="1">
        <v>4.27139413792713E-2</v>
      </c>
      <c r="C99" s="1">
        <v>4.79143057309346E-3</v>
      </c>
      <c r="D99" s="1">
        <v>6.78031622087409E-2</v>
      </c>
      <c r="E99" s="1">
        <v>4.5999006242899203E-2</v>
      </c>
      <c r="F99" s="1">
        <v>3.7645354313153898E-2</v>
      </c>
      <c r="G99" s="1">
        <v>2.4761945343723599E-2</v>
      </c>
      <c r="H99" s="1">
        <v>8.7447414228927697E-3</v>
      </c>
      <c r="I99" s="1">
        <v>0.23045809153057001</v>
      </c>
      <c r="J99" s="1">
        <v>7.2860593657865704E-3</v>
      </c>
      <c r="K99" s="1">
        <v>2.4179778026512801E-14</v>
      </c>
      <c r="L99" s="1">
        <v>6.9451857083762097E-3</v>
      </c>
      <c r="M99" s="1">
        <v>6.01196911048387E-19</v>
      </c>
      <c r="N99" s="1">
        <v>6.5692949915964497E-3</v>
      </c>
      <c r="O99" s="1">
        <v>4.5501369945035904E-3</v>
      </c>
      <c r="P99" s="1">
        <v>3.0293912978668699E-7</v>
      </c>
      <c r="Q99" s="1">
        <v>1.18379482330602E-11</v>
      </c>
      <c r="R99" s="1">
        <v>1.21813865205435E-2</v>
      </c>
      <c r="S99" s="1">
        <v>3.7418390515361801E-6</v>
      </c>
      <c r="T99" s="1">
        <v>1.49939825665089E-5</v>
      </c>
      <c r="U99" s="1">
        <v>2.3012983456583299E-3</v>
      </c>
      <c r="V99" s="1">
        <v>3.9454509587759899E-4</v>
      </c>
      <c r="W99" s="1">
        <v>6.86110841659915E-12</v>
      </c>
      <c r="X99" s="1">
        <v>2.4819891823937701E-10</v>
      </c>
      <c r="Y99" s="1">
        <v>1.1769875296767799E-25</v>
      </c>
      <c r="Z99" s="1">
        <v>6.33769903475477E-5</v>
      </c>
      <c r="AA99" s="1">
        <v>1.80568531121832E-3</v>
      </c>
      <c r="AB99" s="1">
        <v>2.9530674212518201E-9</v>
      </c>
      <c r="AC99" s="1">
        <v>4.60446523666662E-25</v>
      </c>
      <c r="AD99" s="1">
        <v>1.75886732241412E-3</v>
      </c>
      <c r="AE99" s="1">
        <v>6.6291953387664901E-6</v>
      </c>
      <c r="AF99" s="1">
        <v>9.0802894395842195E-8</v>
      </c>
      <c r="AG99" s="1">
        <v>7.3683897857995404E-10</v>
      </c>
      <c r="AH99" s="1">
        <v>1.7674867495396099E-10</v>
      </c>
      <c r="AI99" s="1">
        <v>1.7228912947776099E-9</v>
      </c>
      <c r="AJ99" s="1">
        <v>5.9252625940721701E-9</v>
      </c>
      <c r="AK99" s="1">
        <v>1.02428167411933E-7</v>
      </c>
      <c r="AL99" s="1">
        <v>1.10141373671905E-3</v>
      </c>
      <c r="AM99" s="1">
        <v>3.71278508745477E-9</v>
      </c>
      <c r="AN99" s="1">
        <v>5.6899518371481295E-10</v>
      </c>
      <c r="AO99" s="1">
        <v>0.28589996339844598</v>
      </c>
      <c r="AP99" s="1">
        <v>7.2102286366949303E-9</v>
      </c>
      <c r="AQ99" s="1">
        <v>3.0904234394125801E-2</v>
      </c>
      <c r="AR99" s="1">
        <v>0.118706579182177</v>
      </c>
      <c r="AS99" s="1">
        <v>1.7219035352996901E-11</v>
      </c>
      <c r="AT99" s="1">
        <v>4.0943235130930599E-5</v>
      </c>
      <c r="AU99" s="1">
        <v>9.02438983761659E-12</v>
      </c>
      <c r="AV99" t="s">
        <v>211</v>
      </c>
      <c r="AW99" s="1">
        <v>5.6012063485263001E-6</v>
      </c>
      <c r="AX99" s="1">
        <v>0</v>
      </c>
      <c r="AY99" s="1">
        <v>4.0138564244709302E-35</v>
      </c>
      <c r="AZ99" s="1">
        <v>8.1942161153819902E-45</v>
      </c>
      <c r="BA99" s="1">
        <v>2.4656247366453701E-89</v>
      </c>
      <c r="BB99" t="s">
        <v>212</v>
      </c>
      <c r="BC99" s="1">
        <v>2.00536291539341E-25</v>
      </c>
      <c r="BD99" s="1">
        <v>1.2279750960025101E-3</v>
      </c>
      <c r="BE99" s="1">
        <v>3.27257915394528E-3</v>
      </c>
      <c r="BF99" s="1">
        <v>5.1693068819343597E-5</v>
      </c>
      <c r="BG99" s="1">
        <v>3.0630347870426101E-9</v>
      </c>
      <c r="BH99" s="1">
        <v>7.6424591670299497E-4</v>
      </c>
      <c r="BI99" s="1">
        <v>4.2900850125096399E-3</v>
      </c>
      <c r="BJ99" s="1">
        <v>5.1722150907369599E-6</v>
      </c>
      <c r="BK99" s="1">
        <v>0.28061797818135897</v>
      </c>
      <c r="BL99" s="1">
        <v>8.3527409612356405E-5</v>
      </c>
      <c r="BM99" s="1">
        <v>2.4059132535597698E-7</v>
      </c>
      <c r="BN99" s="1">
        <v>7.2232504801799107E-15</v>
      </c>
      <c r="BO99" s="1">
        <v>3.0304960170441599E-5</v>
      </c>
      <c r="BP99" s="1">
        <v>1.4944424006327401E-10</v>
      </c>
      <c r="BQ99" s="1">
        <v>1.3304641390337001E-5</v>
      </c>
      <c r="BR99" s="1">
        <v>1.4883435303644099E-4</v>
      </c>
      <c r="BS99" s="1">
        <v>2.1875936278366601E-3</v>
      </c>
      <c r="BT99" s="1">
        <v>3.0836633586688698E-6</v>
      </c>
      <c r="BU99" s="1">
        <v>8.3476269271689292E-6</v>
      </c>
      <c r="BV99" s="1">
        <v>4.1219462941669602E-6</v>
      </c>
      <c r="BW99" s="1">
        <v>1.48954413431383E-6</v>
      </c>
      <c r="BX99" s="1">
        <v>1000000</v>
      </c>
      <c r="BY99" s="1">
        <v>209000</v>
      </c>
      <c r="BZ99" s="1">
        <v>20000</v>
      </c>
      <c r="CA99" s="1">
        <v>0</v>
      </c>
      <c r="CB99" s="1">
        <v>1</v>
      </c>
    </row>
    <row r="100" spans="1:80" x14ac:dyDescent="0.2">
      <c r="A100" s="2">
        <v>396000</v>
      </c>
      <c r="B100" s="1">
        <v>4.3605532865325099E-2</v>
      </c>
      <c r="C100" s="1">
        <v>4.8286538302072602E-3</v>
      </c>
      <c r="D100" s="1">
        <v>6.8284501389859906E-2</v>
      </c>
      <c r="E100" s="1">
        <v>4.6231692025610699E-2</v>
      </c>
      <c r="F100" s="1">
        <v>3.8267360375255299E-2</v>
      </c>
      <c r="G100" s="1">
        <v>2.50625990201916E-2</v>
      </c>
      <c r="H100" s="1">
        <v>8.7449206695294698E-3</v>
      </c>
      <c r="I100" s="1">
        <v>0.230458632629545</v>
      </c>
      <c r="J100" s="1">
        <v>6.3944678797327702E-3</v>
      </c>
      <c r="K100" s="1">
        <v>2.4250406221822401E-14</v>
      </c>
      <c r="L100" s="1">
        <v>6.7051628515347296E-3</v>
      </c>
      <c r="M100" s="1">
        <v>1.93298183511419E-19</v>
      </c>
      <c r="N100" s="1">
        <v>6.6039603512390499E-3</v>
      </c>
      <c r="O100" s="1">
        <v>4.38721969070503E-3</v>
      </c>
      <c r="P100" s="1">
        <v>2.3938621569353899E-7</v>
      </c>
      <c r="Q100" s="1">
        <v>8.6609541510893699E-12</v>
      </c>
      <c r="R100" s="1">
        <v>1.1815656715887799E-2</v>
      </c>
      <c r="S100" s="1">
        <v>4.1591847228486696E-6</v>
      </c>
      <c r="T100" s="1">
        <v>1.6406698301016601E-5</v>
      </c>
      <c r="U100" s="1">
        <v>1.9959694943239301E-3</v>
      </c>
      <c r="V100" s="1">
        <v>2.8540902869106399E-4</v>
      </c>
      <c r="W100" s="1">
        <v>5.22613516390624E-12</v>
      </c>
      <c r="X100" s="1">
        <v>7.0207064382415001E-11</v>
      </c>
      <c r="Y100" s="1">
        <v>3.2781968709646497E-27</v>
      </c>
      <c r="Z100" s="1">
        <v>6.6724298360574603E-5</v>
      </c>
      <c r="AA100" s="1">
        <v>1.62832001776266E-3</v>
      </c>
      <c r="AB100" s="1">
        <v>2.80947750099931E-9</v>
      </c>
      <c r="AC100" s="1">
        <v>3.15420716561915E-25</v>
      </c>
      <c r="AD100" s="1">
        <v>1.5713504231038801E-3</v>
      </c>
      <c r="AE100" s="1">
        <v>3.6645321999178202E-6</v>
      </c>
      <c r="AF100" s="1">
        <v>4.0880979000221397E-8</v>
      </c>
      <c r="AG100" s="1">
        <v>3.4105056935411502E-10</v>
      </c>
      <c r="AH100" s="1">
        <v>8.3249146439643699E-11</v>
      </c>
      <c r="AI100" s="1">
        <v>7.7456554999296097E-10</v>
      </c>
      <c r="AJ100" s="1">
        <v>2.66857751617895E-9</v>
      </c>
      <c r="AK100" s="1">
        <v>6.9427615004344297E-8</v>
      </c>
      <c r="AL100" s="1">
        <v>9.4411778361423704E-4</v>
      </c>
      <c r="AM100" s="1">
        <v>1.6939063292146999E-9</v>
      </c>
      <c r="AN100" s="1">
        <v>3.0675652658515202E-10</v>
      </c>
      <c r="AO100" s="1">
        <v>0.28321721007817402</v>
      </c>
      <c r="AP100" s="1">
        <v>3.30605129602901E-9</v>
      </c>
      <c r="AQ100" s="1">
        <v>3.01841105634757E-2</v>
      </c>
      <c r="AR100" s="1">
        <v>0.118708808091973</v>
      </c>
      <c r="AS100" s="1">
        <v>5.2808152508100996E-12</v>
      </c>
      <c r="AT100" s="1">
        <v>3.6279569827024998E-5</v>
      </c>
      <c r="AU100" s="1">
        <v>6.2934550199144299E-12</v>
      </c>
      <c r="AV100" t="s">
        <v>213</v>
      </c>
      <c r="AW100" s="1">
        <v>5.3466991148600001E-6</v>
      </c>
      <c r="AX100" s="1">
        <v>0</v>
      </c>
      <c r="AY100" s="1">
        <v>4.0441372116892403E-37</v>
      </c>
      <c r="AZ100" s="1">
        <v>7.9881817722940695E-47</v>
      </c>
      <c r="BA100" s="1">
        <v>3.1333854159112399E-93</v>
      </c>
      <c r="BB100" t="s">
        <v>214</v>
      </c>
      <c r="BC100" s="1">
        <v>1.40426925786273E-26</v>
      </c>
      <c r="BD100" s="1">
        <v>1.08128868287866E-3</v>
      </c>
      <c r="BE100" s="1">
        <v>3.10122884405433E-3</v>
      </c>
      <c r="BF100" s="1">
        <v>4.3340754941171001E-5</v>
      </c>
      <c r="BG100" s="1">
        <v>3.0839686813421199E-9</v>
      </c>
      <c r="BH100" s="1">
        <v>6.5146182595075103E-4</v>
      </c>
      <c r="BI100" s="1">
        <v>3.66230399998541E-3</v>
      </c>
      <c r="BJ100" s="1">
        <v>3.9396195582656003E-6</v>
      </c>
      <c r="BK100" s="1">
        <v>0.28475642915564198</v>
      </c>
      <c r="BL100" s="1">
        <v>8.3857027711921794E-5</v>
      </c>
      <c r="BM100" s="1">
        <v>2.0686695895105201E-7</v>
      </c>
      <c r="BN100" s="1">
        <v>5.0676628036196199E-15</v>
      </c>
      <c r="BO100" s="1">
        <v>2.93411865480733E-5</v>
      </c>
      <c r="BP100" s="1">
        <v>1.12585351355921E-10</v>
      </c>
      <c r="BQ100" s="1">
        <v>1.20935783180461E-5</v>
      </c>
      <c r="BR100" s="1">
        <v>1.53213490586143E-4</v>
      </c>
      <c r="BS100" s="1">
        <v>2.2941617209465601E-3</v>
      </c>
      <c r="BT100" s="1">
        <v>3.2683060813816299E-6</v>
      </c>
      <c r="BU100" s="1">
        <v>7.9644957028836294E-6</v>
      </c>
      <c r="BV100" s="1">
        <v>3.7668207698038799E-6</v>
      </c>
      <c r="BW100" s="1">
        <v>1.56852576303341E-6</v>
      </c>
      <c r="BX100" s="1">
        <v>1000000</v>
      </c>
      <c r="BY100" s="1">
        <v>209000</v>
      </c>
      <c r="BZ100" s="1">
        <v>20000</v>
      </c>
      <c r="CA100" s="1">
        <v>0</v>
      </c>
      <c r="CB100" s="1">
        <v>1</v>
      </c>
    </row>
    <row r="101" spans="1:80" x14ac:dyDescent="0.2">
      <c r="A101" s="2">
        <v>399600</v>
      </c>
      <c r="B101" s="1">
        <v>4.44111430932006E-2</v>
      </c>
      <c r="C101" s="1">
        <v>4.8619031607975002E-3</v>
      </c>
      <c r="D101" s="1">
        <v>6.8728307454327106E-2</v>
      </c>
      <c r="E101" s="1">
        <v>4.6437372349349103E-2</v>
      </c>
      <c r="F101" s="1">
        <v>3.8856017941459098E-2</v>
      </c>
      <c r="G101" s="1">
        <v>2.5335390345846299E-2</v>
      </c>
      <c r="H101" s="1">
        <v>8.7450492889458095E-3</v>
      </c>
      <c r="I101" s="1">
        <v>0.230459019959152</v>
      </c>
      <c r="J101" s="1">
        <v>5.5888576518573103E-3</v>
      </c>
      <c r="K101" s="1">
        <v>2.33402842422808E-14</v>
      </c>
      <c r="L101" s="1">
        <v>6.4662381860593199E-3</v>
      </c>
      <c r="M101" s="1">
        <v>6.4142661415399996E-20</v>
      </c>
      <c r="N101" s="1">
        <v>6.5565257375667903E-3</v>
      </c>
      <c r="O101" s="1">
        <v>4.1813654513737399E-3</v>
      </c>
      <c r="P101" s="1">
        <v>1.89758880655823E-7</v>
      </c>
      <c r="Q101" s="1">
        <v>6.4050817255794899E-12</v>
      </c>
      <c r="R101" s="1">
        <v>1.1443414660330199E-2</v>
      </c>
      <c r="S101" s="1">
        <v>4.6464876546001701E-6</v>
      </c>
      <c r="T101" s="1">
        <v>1.71319408307867E-5</v>
      </c>
      <c r="U101" s="1">
        <v>1.7233738630746201E-3</v>
      </c>
      <c r="V101" s="1">
        <v>2.0435722568353399E-4</v>
      </c>
      <c r="W101" s="1">
        <v>3.7561414035728901E-12</v>
      </c>
      <c r="X101" s="1">
        <v>1.9081340738146001E-11</v>
      </c>
      <c r="Y101" s="1">
        <v>8.15707009827249E-29</v>
      </c>
      <c r="Z101" s="1">
        <v>6.8292095604021705E-5</v>
      </c>
      <c r="AA101" s="1">
        <v>1.4902800277428001E-3</v>
      </c>
      <c r="AB101" s="1">
        <v>2.61591681462185E-9</v>
      </c>
      <c r="AC101" s="1">
        <v>2.1719914400487601E-25</v>
      </c>
      <c r="AD101" s="1">
        <v>1.39898075927459E-3</v>
      </c>
      <c r="AE101" s="1">
        <v>1.9880664693525998E-6</v>
      </c>
      <c r="AF101" s="1">
        <v>1.7946365185422501E-8</v>
      </c>
      <c r="AG101" s="1">
        <v>1.53254167636558E-10</v>
      </c>
      <c r="AH101" s="1">
        <v>3.7986703751587103E-11</v>
      </c>
      <c r="AI101" s="1">
        <v>3.3149262360360499E-10</v>
      </c>
      <c r="AJ101" s="1">
        <v>1.1714861591059599E-9</v>
      </c>
      <c r="AK101" s="1">
        <v>4.6477799808820399E-8</v>
      </c>
      <c r="AL101" s="1">
        <v>8.1926249086593803E-4</v>
      </c>
      <c r="AM101" s="1">
        <v>7.5162045721967599E-10</v>
      </c>
      <c r="AN101" s="1">
        <v>1.7091594521727501E-10</v>
      </c>
      <c r="AO101" s="1">
        <v>0.28015628911789903</v>
      </c>
      <c r="AP101" s="1">
        <v>1.4700114537124801E-9</v>
      </c>
      <c r="AQ101" s="1">
        <v>2.9440761569220399E-2</v>
      </c>
      <c r="AR101" s="1">
        <v>0.11885578626765</v>
      </c>
      <c r="AS101" s="1">
        <v>1.5612533714067601E-12</v>
      </c>
      <c r="AT101" s="1">
        <v>3.1894713137282303E-5</v>
      </c>
      <c r="AU101" s="1">
        <v>4.3866782873780097E-12</v>
      </c>
      <c r="AV101" t="s">
        <v>215</v>
      </c>
      <c r="AW101" s="1">
        <v>5.0412432325676504E-6</v>
      </c>
      <c r="AX101" s="1">
        <v>0</v>
      </c>
      <c r="AY101" s="1">
        <v>3.5320368775900298E-39</v>
      </c>
      <c r="AZ101" s="1">
        <v>6.7695842629934402E-49</v>
      </c>
      <c r="BA101" s="1">
        <v>3.0567594402776302E-97</v>
      </c>
      <c r="BB101" t="s">
        <v>216</v>
      </c>
      <c r="BC101" s="1">
        <v>9.0630049644487203E-28</v>
      </c>
      <c r="BD101" s="1">
        <v>9.5490089055106199E-4</v>
      </c>
      <c r="BE101" s="1">
        <v>2.9405981248363301E-3</v>
      </c>
      <c r="BF101" s="1">
        <v>3.6151588959352201E-5</v>
      </c>
      <c r="BG101" s="1">
        <v>2.97865166878577E-9</v>
      </c>
      <c r="BH101" s="1">
        <v>5.6007540491430602E-4</v>
      </c>
      <c r="BI101" s="1">
        <v>3.1075359874839499E-3</v>
      </c>
      <c r="BJ101" s="1">
        <v>3.0626878146347902E-6</v>
      </c>
      <c r="BK101" s="1">
        <v>0.28850728050476798</v>
      </c>
      <c r="BL101" s="1">
        <v>8.2344589582387099E-5</v>
      </c>
      <c r="BM101" s="1">
        <v>1.7482690602345801E-7</v>
      </c>
      <c r="BN101" s="1">
        <v>3.6334390953415297E-15</v>
      </c>
      <c r="BO101" s="1">
        <v>2.8175784667496001E-5</v>
      </c>
      <c r="BP101" s="1">
        <v>8.6122052170674196E-11</v>
      </c>
      <c r="BQ101" s="1">
        <v>1.0878255072810001E-5</v>
      </c>
      <c r="BR101" s="1">
        <v>1.51202374914596E-4</v>
      </c>
      <c r="BS101" s="1">
        <v>2.3909529674334298E-3</v>
      </c>
      <c r="BT101" s="1">
        <v>3.5036789070321799E-6</v>
      </c>
      <c r="BU101" s="1">
        <v>7.5480862874121702E-6</v>
      </c>
      <c r="BV101" s="1">
        <v>3.42761512332981E-6</v>
      </c>
      <c r="BW101" s="1">
        <v>1.57453183245479E-6</v>
      </c>
      <c r="BX101" s="1">
        <v>1000000</v>
      </c>
      <c r="BY101" s="1">
        <v>209000</v>
      </c>
      <c r="BZ101" s="1">
        <v>20000</v>
      </c>
      <c r="CA101" s="1">
        <v>0</v>
      </c>
      <c r="CB101" s="1">
        <v>1</v>
      </c>
    </row>
    <row r="102" spans="1:80" x14ac:dyDescent="0.2">
      <c r="A102" s="2">
        <v>403200</v>
      </c>
      <c r="B102" s="1">
        <v>4.5088345214347798E-2</v>
      </c>
      <c r="C102" s="1">
        <v>4.8895311692862802E-3</v>
      </c>
      <c r="D102" s="1">
        <v>6.9124337157970603E-2</v>
      </c>
      <c r="E102" s="1">
        <v>4.6614172804316102E-2</v>
      </c>
      <c r="F102" s="1">
        <v>3.9388976738041898E-2</v>
      </c>
      <c r="G102" s="1">
        <v>2.55733163946162E-2</v>
      </c>
      <c r="H102" s="1">
        <v>8.7451415673014208E-3</v>
      </c>
      <c r="I102" s="1">
        <v>0.23045929739790599</v>
      </c>
      <c r="J102" s="1">
        <v>4.9116555307100697E-3</v>
      </c>
      <c r="K102" s="1">
        <v>2.04267658784019E-14</v>
      </c>
      <c r="L102" s="1">
        <v>6.2450666961187404E-3</v>
      </c>
      <c r="M102" s="1">
        <v>2.34237258004264E-20</v>
      </c>
      <c r="N102" s="1">
        <v>6.4219242488210704E-3</v>
      </c>
      <c r="O102" s="1">
        <v>3.9515705725392397E-3</v>
      </c>
      <c r="P102" s="1">
        <v>1.5253841726626699E-7</v>
      </c>
      <c r="Q102" s="1">
        <v>4.8408341434959504E-12</v>
      </c>
      <c r="R102" s="1">
        <v>1.10995558730696E-2</v>
      </c>
      <c r="S102" s="1">
        <v>5.38334538757608E-6</v>
      </c>
      <c r="T102" s="1">
        <v>1.6414137847782101E-5</v>
      </c>
      <c r="U102" s="1">
        <v>1.4969498929558499E-3</v>
      </c>
      <c r="V102" s="1">
        <v>1.48330666854505E-4</v>
      </c>
      <c r="W102" s="1">
        <v>2.4671513380329402E-12</v>
      </c>
      <c r="X102" s="1">
        <v>5.4690320525864703E-12</v>
      </c>
      <c r="Y102" s="1">
        <v>2.36061640556202E-30</v>
      </c>
      <c r="Z102" s="1">
        <v>6.6620279087294598E-5</v>
      </c>
      <c r="AA102" s="1">
        <v>1.3977394481764799E-3</v>
      </c>
      <c r="AB102" s="1">
        <v>2.3304414743189699E-9</v>
      </c>
      <c r="AC102" s="1">
        <v>1.4910420864660301E-25</v>
      </c>
      <c r="AD102" s="1">
        <v>1.25231372490048E-3</v>
      </c>
      <c r="AE102" s="1">
        <v>1.10579954076343E-6</v>
      </c>
      <c r="AF102" s="1">
        <v>8.1473122566602808E-9</v>
      </c>
      <c r="AG102" s="1">
        <v>7.0822845661797599E-11</v>
      </c>
      <c r="AH102" s="1">
        <v>1.7766782036329599E-11</v>
      </c>
      <c r="AI102" s="1">
        <v>1.37712734626703E-10</v>
      </c>
      <c r="AJ102" s="1">
        <v>5.3143323718375602E-10</v>
      </c>
      <c r="AK102" s="1">
        <v>2.99373849979187E-8</v>
      </c>
      <c r="AL102" s="1">
        <v>7.31181154164047E-4</v>
      </c>
      <c r="AM102" s="1">
        <v>3.43986800338163E-10</v>
      </c>
      <c r="AN102" s="1">
        <v>9.89533971662314E-11</v>
      </c>
      <c r="AO102" s="1">
        <v>0.27699729544421398</v>
      </c>
      <c r="AP102" s="1">
        <v>6.6934852966199202E-10</v>
      </c>
      <c r="AQ102" s="1">
        <v>2.87309095692132E-2</v>
      </c>
      <c r="AR102" s="1">
        <v>0.119125989750693</v>
      </c>
      <c r="AS102" s="1">
        <v>4.8401784174556402E-13</v>
      </c>
      <c r="AT102" s="1">
        <v>2.8091394664053001E-5</v>
      </c>
      <c r="AU102" s="1">
        <v>2.9382691520839302E-12</v>
      </c>
      <c r="AV102" t="s">
        <v>217</v>
      </c>
      <c r="AW102" s="1">
        <v>4.6115609783132503E-6</v>
      </c>
      <c r="AX102" s="1">
        <v>0</v>
      </c>
      <c r="AY102" s="1">
        <v>3.7414988398554999E-41</v>
      </c>
      <c r="AZ102" s="1">
        <v>6.8683699907086795E-51</v>
      </c>
      <c r="BA102" t="s">
        <v>218</v>
      </c>
      <c r="BB102" s="1">
        <v>0</v>
      </c>
      <c r="BC102" s="1">
        <v>6.5018727785537096E-29</v>
      </c>
      <c r="BD102" s="1">
        <v>8.5590832150533001E-4</v>
      </c>
      <c r="BE102" s="1">
        <v>2.8013007178848801E-3</v>
      </c>
      <c r="BF102" s="1">
        <v>3.0255181414716698E-5</v>
      </c>
      <c r="BG102" s="1">
        <v>2.61798678059452E-9</v>
      </c>
      <c r="BH102" s="1">
        <v>4.9253999249015501E-4</v>
      </c>
      <c r="BI102" s="1">
        <v>2.65225937443983E-3</v>
      </c>
      <c r="BJ102" s="1">
        <v>2.4667957573378598E-6</v>
      </c>
      <c r="BK102" s="1">
        <v>0.29125426041937602</v>
      </c>
      <c r="BL102" s="1">
        <v>7.7005051475578302E-5</v>
      </c>
      <c r="BM102" s="1">
        <v>1.4368650843908401E-7</v>
      </c>
      <c r="BN102" s="1">
        <v>2.6891346129698798E-15</v>
      </c>
      <c r="BO102" s="1">
        <v>2.6468060339073701E-5</v>
      </c>
      <c r="BP102" s="1">
        <v>6.7493086640613995E-11</v>
      </c>
      <c r="BQ102" s="1">
        <v>9.5895934125935006E-6</v>
      </c>
      <c r="BR102" s="1">
        <v>1.37375441326324E-4</v>
      </c>
      <c r="BS102" s="1">
        <v>2.4932013398159701E-3</v>
      </c>
      <c r="BT102" s="1">
        <v>3.8938043116206498E-6</v>
      </c>
      <c r="BU102" s="1">
        <v>7.0510257163697803E-6</v>
      </c>
      <c r="BV102" s="1">
        <v>3.0972177646499701E-6</v>
      </c>
      <c r="BW102" s="1">
        <v>1.4249063449139799E-6</v>
      </c>
      <c r="BX102" s="1">
        <v>1000000</v>
      </c>
      <c r="BY102" s="1">
        <v>209000</v>
      </c>
      <c r="BZ102" s="1">
        <v>20000</v>
      </c>
      <c r="CA102" s="1">
        <v>0</v>
      </c>
      <c r="CB102" s="1">
        <v>1</v>
      </c>
    </row>
    <row r="103" spans="1:80" x14ac:dyDescent="0.2">
      <c r="A103" s="2">
        <v>406800</v>
      </c>
      <c r="B103" s="1">
        <v>4.5587842898280398E-2</v>
      </c>
      <c r="C103" s="1">
        <v>4.9096917261377904E-3</v>
      </c>
      <c r="D103" s="1">
        <v>6.9455168957733293E-2</v>
      </c>
      <c r="E103" s="1">
        <v>4.6757939429380002E-2</v>
      </c>
      <c r="F103" s="1">
        <v>3.98307696481753E-2</v>
      </c>
      <c r="G103" s="1">
        <v>2.5765310270992499E-2</v>
      </c>
      <c r="H103" s="1">
        <v>8.74520704421527E-3</v>
      </c>
      <c r="I103" s="1">
        <v>0.23045949406306601</v>
      </c>
      <c r="J103" s="1">
        <v>4.4121578467775004E-3</v>
      </c>
      <c r="K103" s="1">
        <v>1.4791497473505101E-14</v>
      </c>
      <c r="L103" s="1">
        <v>6.0671835785165397E-3</v>
      </c>
      <c r="M103" s="1">
        <v>1.04428313312848E-20</v>
      </c>
      <c r="N103" s="1">
        <v>6.2058522480263898E-3</v>
      </c>
      <c r="O103" s="1">
        <v>3.7240227679304402E-3</v>
      </c>
      <c r="P103" s="1">
        <v>1.2659919428778299E-7</v>
      </c>
      <c r="Q103" s="1">
        <v>3.8162934728169101E-12</v>
      </c>
      <c r="R103" s="1">
        <v>1.08230117093086E-2</v>
      </c>
      <c r="S103" s="1">
        <v>6.9400107035959699E-6</v>
      </c>
      <c r="T103" s="1">
        <v>1.35442460748189E-5</v>
      </c>
      <c r="U103" s="1">
        <v>1.3317257501489299E-3</v>
      </c>
      <c r="V103" s="1">
        <v>1.13680145992483E-4</v>
      </c>
      <c r="W103" s="1">
        <v>1.4007683101283499E-12</v>
      </c>
      <c r="X103" s="1">
        <v>1.9379078301529698E-12</v>
      </c>
      <c r="Y103" s="1">
        <v>1.25157374734912E-31</v>
      </c>
      <c r="Z103" s="1">
        <v>5.9449965470410297E-5</v>
      </c>
      <c r="AA103" s="1">
        <v>1.3592658583724E-3</v>
      </c>
      <c r="AB103" s="1">
        <v>1.9001799215965599E-9</v>
      </c>
      <c r="AC103" s="1">
        <v>9.8849669663477401E-26</v>
      </c>
      <c r="AD103" s="1">
        <v>1.143993481426E-3</v>
      </c>
      <c r="AE103" s="1">
        <v>6.7943902592153597E-7</v>
      </c>
      <c r="AF103" s="1">
        <v>4.2291392625594099E-9</v>
      </c>
      <c r="AG103" s="1">
        <v>3.7167179934185698E-11</v>
      </c>
      <c r="AH103" s="1">
        <v>9.3932699557856405E-12</v>
      </c>
      <c r="AI103" s="1">
        <v>5.5329044446655502E-11</v>
      </c>
      <c r="AJ103" s="1">
        <v>2.75166518310689E-10</v>
      </c>
      <c r="AK103" s="1">
        <v>1.7056451382822201E-8</v>
      </c>
      <c r="AL103" s="1">
        <v>6.8540999712556896E-4</v>
      </c>
      <c r="AM103" s="1">
        <v>1.79467424501277E-10</v>
      </c>
      <c r="AN103" s="1">
        <v>5.6360322681086201E-11</v>
      </c>
      <c r="AO103" s="1">
        <v>0.27424444996606501</v>
      </c>
      <c r="AP103" s="1">
        <v>3.4301868743581902E-10</v>
      </c>
      <c r="AQ103" s="1">
        <v>2.8145684810671999E-2</v>
      </c>
      <c r="AR103" s="1">
        <v>0.119470607811857</v>
      </c>
      <c r="AS103" s="1">
        <v>1.8166612232140099E-13</v>
      </c>
      <c r="AT103" s="1">
        <v>2.52141948620153E-5</v>
      </c>
      <c r="AU103" s="1">
        <v>1.75934187706554E-12</v>
      </c>
      <c r="AV103" t="s">
        <v>219</v>
      </c>
      <c r="AW103" s="1">
        <v>3.97662677118992E-6</v>
      </c>
      <c r="AX103" s="1">
        <v>0</v>
      </c>
      <c r="AY103" s="1">
        <v>8.61882542134226E-43</v>
      </c>
      <c r="AZ103" s="1">
        <v>1.4574878352121999E-52</v>
      </c>
      <c r="BA103" t="s">
        <v>220</v>
      </c>
      <c r="BB103" s="1">
        <v>0</v>
      </c>
      <c r="BC103" s="1">
        <v>7.1502333029062303E-30</v>
      </c>
      <c r="BD103" s="1">
        <v>7.9165936580761803E-4</v>
      </c>
      <c r="BE103" s="1">
        <v>2.6972794244679902E-3</v>
      </c>
      <c r="BF103" s="1">
        <v>2.5833023837836098E-5</v>
      </c>
      <c r="BG103" s="1">
        <v>1.90884267249472E-9</v>
      </c>
      <c r="BH103" s="1">
        <v>4.5155155781456902E-4</v>
      </c>
      <c r="BI103" s="1">
        <v>2.32403121528984E-3</v>
      </c>
      <c r="BJ103" s="1">
        <v>2.1132585077327598E-6</v>
      </c>
      <c r="BK103" s="1">
        <v>0.292299906437963</v>
      </c>
      <c r="BL103" s="1">
        <v>6.5207253377243897E-5</v>
      </c>
      <c r="BM103" s="1">
        <v>1.1311685854499901E-7</v>
      </c>
      <c r="BN103" s="1">
        <v>2.0897581700659501E-15</v>
      </c>
      <c r="BO103" s="1">
        <v>2.3813822157681999E-5</v>
      </c>
      <c r="BP103" s="1">
        <v>5.4924042250530302E-11</v>
      </c>
      <c r="BQ103" s="1">
        <v>8.1514282267391795E-6</v>
      </c>
      <c r="BR103" s="1">
        <v>1.0631643586138599E-4</v>
      </c>
      <c r="BS103" s="1">
        <v>2.6251721689749602E-3</v>
      </c>
      <c r="BT103" s="1">
        <v>4.7707327441182798E-6</v>
      </c>
      <c r="BU103" s="1">
        <v>6.4387745920275898E-6</v>
      </c>
      <c r="BV103" s="1">
        <v>2.7735175337084001E-6</v>
      </c>
      <c r="BW103" s="1">
        <v>1.0556781364051299E-6</v>
      </c>
      <c r="BX103" s="1">
        <v>1000000</v>
      </c>
      <c r="BY103" s="1">
        <v>209000</v>
      </c>
      <c r="BZ103" s="1">
        <v>20000</v>
      </c>
      <c r="CA103" s="1">
        <v>0</v>
      </c>
      <c r="CB103" s="1">
        <v>1</v>
      </c>
    </row>
    <row r="104" spans="1:80" x14ac:dyDescent="0.2">
      <c r="A104" s="2">
        <v>410400</v>
      </c>
      <c r="B104" s="1">
        <v>4.5877034685058798E-2</v>
      </c>
      <c r="C104" s="1">
        <v>4.9212610292971902E-3</v>
      </c>
      <c r="D104" s="1">
        <v>6.9700401632891207E-2</v>
      </c>
      <c r="E104" s="1">
        <v>4.6863324747591299E-2</v>
      </c>
      <c r="F104" s="1">
        <v>4.0139485395924497E-2</v>
      </c>
      <c r="G104" s="1">
        <v>2.5897978648201599E-2</v>
      </c>
      <c r="H104" s="1">
        <v>8.74525099965511E-3</v>
      </c>
      <c r="I104" s="1">
        <v>0.230459626013855</v>
      </c>
      <c r="J104" s="1">
        <v>4.1229660599990496E-3</v>
      </c>
      <c r="K104" s="1">
        <v>7.2148246098461208E-15</v>
      </c>
      <c r="L104" s="1">
        <v>5.9573652592606503E-3</v>
      </c>
      <c r="M104" s="1">
        <v>6.32754875765859E-21</v>
      </c>
      <c r="N104" s="1">
        <v>5.9376308978222299E-3</v>
      </c>
      <c r="O104" s="1">
        <v>3.5294086936922698E-3</v>
      </c>
      <c r="P104" s="1">
        <v>1.1102178308565001E-7</v>
      </c>
      <c r="Q104" s="1">
        <v>3.22734092150186E-12</v>
      </c>
      <c r="R104" s="1">
        <v>1.0624936287232401E-2</v>
      </c>
      <c r="S104" s="1">
        <v>1.2202062747062099E-5</v>
      </c>
      <c r="T104" s="1">
        <v>8.8383835252230299E-6</v>
      </c>
      <c r="U104" s="1">
        <v>1.23682673378848E-3</v>
      </c>
      <c r="V104" s="1">
        <v>9.6083564137101896E-5</v>
      </c>
      <c r="W104" s="1">
        <v>5.8799146208496802E-13</v>
      </c>
      <c r="X104" s="1">
        <v>1.00596073774414E-12</v>
      </c>
      <c r="Y104" s="1">
        <v>1.96437444627668E-32</v>
      </c>
      <c r="Z104" s="1">
        <v>4.3106913830706002E-5</v>
      </c>
      <c r="AA104" s="1">
        <v>1.3754428650907E-3</v>
      </c>
      <c r="AB104" s="1">
        <v>1.25617657363876E-9</v>
      </c>
      <c r="AC104" s="1">
        <v>5.7169133317795501E-26</v>
      </c>
      <c r="AD104" s="1">
        <v>1.08296662474439E-3</v>
      </c>
      <c r="AE104" s="1">
        <v>4.9940374147191398E-7</v>
      </c>
      <c r="AF104" s="1">
        <v>2.7942736304138802E-9</v>
      </c>
      <c r="AG104" s="1">
        <v>2.4689045338947601E-11</v>
      </c>
      <c r="AH104" s="1">
        <v>6.2646941394212704E-12</v>
      </c>
      <c r="AI104" s="1">
        <v>1.62874605737486E-11</v>
      </c>
      <c r="AJ104" s="1">
        <v>1.80458879787922E-10</v>
      </c>
      <c r="AK104" s="1">
        <v>6.4394195275870602E-9</v>
      </c>
      <c r="AL104" s="1">
        <v>6.8276097684251804E-4</v>
      </c>
      <c r="AM104" s="1">
        <v>1.1881071627620101E-10</v>
      </c>
      <c r="AN104" s="1">
        <v>2.3864401075189299E-11</v>
      </c>
      <c r="AO104" s="1">
        <v>0.27245861187306503</v>
      </c>
      <c r="AP104" s="1">
        <v>2.19952498061579E-10</v>
      </c>
      <c r="AQ104" s="1">
        <v>2.77782205425199E-2</v>
      </c>
      <c r="AR104" s="1">
        <v>0.11979727393293101</v>
      </c>
      <c r="AS104" s="1">
        <v>9.6241213980958095E-14</v>
      </c>
      <c r="AT104" s="1">
        <v>2.35154079845118E-5</v>
      </c>
      <c r="AU104" s="1">
        <v>7.9580288483188304E-13</v>
      </c>
      <c r="AV104" t="s">
        <v>221</v>
      </c>
      <c r="AW104" s="1">
        <v>3.0655650379525199E-6</v>
      </c>
      <c r="AX104" s="1">
        <v>0</v>
      </c>
      <c r="AY104" s="1">
        <v>7.9440325452982803E-44</v>
      </c>
      <c r="AZ104" s="1">
        <v>1.15971047918603E-53</v>
      </c>
      <c r="BA104" t="s">
        <v>222</v>
      </c>
      <c r="BB104" s="1">
        <v>0</v>
      </c>
      <c r="BC104" s="1">
        <v>1.6966044914990301E-30</v>
      </c>
      <c r="BD104" s="1">
        <v>7.6611100601882702E-4</v>
      </c>
      <c r="BE104" s="1">
        <v>2.6419057413796698E-3</v>
      </c>
      <c r="BF104" s="1">
        <v>2.29854348276589E-5</v>
      </c>
      <c r="BG104" s="1">
        <v>9.4311532717373605E-10</v>
      </c>
      <c r="BH104" s="1">
        <v>4.3586796601248099E-4</v>
      </c>
      <c r="BI104" s="1">
        <v>2.1373284377824301E-3</v>
      </c>
      <c r="BJ104" s="1">
        <v>1.9875748173345601E-6</v>
      </c>
      <c r="BK104" s="1">
        <v>0.29140796170201899</v>
      </c>
      <c r="BL104" s="1">
        <v>4.4008750861355998E-5</v>
      </c>
      <c r="BM104" s="1">
        <v>8.2155450226529606E-8</v>
      </c>
      <c r="BN104" s="1">
        <v>1.73881436520523E-15</v>
      </c>
      <c r="BO104" s="1">
        <v>1.9832640652328201E-5</v>
      </c>
      <c r="BP104" s="1">
        <v>4.70699481093102E-11</v>
      </c>
      <c r="BQ104" s="1">
        <v>6.4482194652385704E-6</v>
      </c>
      <c r="BR104" s="1">
        <v>5.7641627255473601E-5</v>
      </c>
      <c r="BS104" s="1">
        <v>2.8155988638114298E-3</v>
      </c>
      <c r="BT104" s="1">
        <v>7.8379306381884398E-6</v>
      </c>
      <c r="BU104" s="1">
        <v>5.7299253484225602E-6</v>
      </c>
      <c r="BV104" s="1">
        <v>2.4633408848566699E-6</v>
      </c>
      <c r="BW104" s="1">
        <v>5.2433914407863104E-7</v>
      </c>
      <c r="BX104" s="1">
        <v>1000000</v>
      </c>
      <c r="BY104" s="1">
        <v>209000</v>
      </c>
      <c r="BZ104" s="1">
        <v>20000</v>
      </c>
      <c r="CA104" s="1">
        <v>0</v>
      </c>
      <c r="CB104" s="1">
        <v>1</v>
      </c>
    </row>
    <row r="105" spans="1:80" x14ac:dyDescent="0.2">
      <c r="A105" s="2">
        <v>414000</v>
      </c>
      <c r="B105" s="1">
        <v>4.59753080172716E-2</v>
      </c>
      <c r="C105" s="1">
        <v>4.9251656971751098E-3</v>
      </c>
      <c r="D105" s="1">
        <v>6.9847358973629994E-2</v>
      </c>
      <c r="E105" s="1">
        <v>4.6926800200079603E-2</v>
      </c>
      <c r="F105" s="1">
        <v>4.0283364031389698E-2</v>
      </c>
      <c r="G105" s="1">
        <v>2.5960089440412702E-2</v>
      </c>
      <c r="H105" s="1">
        <v>8.7452719595754597E-3</v>
      </c>
      <c r="I105" s="1">
        <v>0.23045968891547999</v>
      </c>
      <c r="J105" s="1">
        <v>4.0246927277862504E-3</v>
      </c>
      <c r="K105" s="1">
        <v>1.0097494467214599E-15</v>
      </c>
      <c r="L105" s="1">
        <v>5.9187665133433503E-3</v>
      </c>
      <c r="M105" s="1">
        <v>5.3245691991787399E-21</v>
      </c>
      <c r="N105" s="1">
        <v>5.6805269253988096E-3</v>
      </c>
      <c r="O105" s="1">
        <v>3.3964600464512699E-3</v>
      </c>
      <c r="P105" s="1">
        <v>1.04432849266017E-7</v>
      </c>
      <c r="Q105" s="1">
        <v>2.9840085847236902E-12</v>
      </c>
      <c r="R105" s="1">
        <v>1.0487621201688099E-2</v>
      </c>
      <c r="S105" s="1">
        <v>6.10210566012036E-5</v>
      </c>
      <c r="T105" s="1">
        <v>5.1903642906329997E-6</v>
      </c>
      <c r="U105" s="1">
        <v>1.2047129681613501E-3</v>
      </c>
      <c r="V105" s="1">
        <v>9.0502079766081105E-5</v>
      </c>
      <c r="W105" s="1">
        <v>9.23807862236128E-14</v>
      </c>
      <c r="X105" s="1">
        <v>7.96617981210744E-13</v>
      </c>
      <c r="Y105" s="1">
        <v>1.0165570706663399E-32</v>
      </c>
      <c r="Z105" s="1">
        <v>1.31522258936899E-5</v>
      </c>
      <c r="AA105" s="1">
        <v>1.4126068367527099E-3</v>
      </c>
      <c r="AB105" s="1">
        <v>3.65575080660386E-10</v>
      </c>
      <c r="AC105" s="1">
        <v>1.18301013696779E-26</v>
      </c>
      <c r="AD105" s="1">
        <v>1.06533967122093E-3</v>
      </c>
      <c r="AE105" s="1">
        <v>4.4758302488760598E-7</v>
      </c>
      <c r="AF105" s="1">
        <v>2.41112691709742E-9</v>
      </c>
      <c r="AG105" s="1">
        <v>2.1595159964139801E-11</v>
      </c>
      <c r="AH105" s="1">
        <v>5.5926985481238798E-12</v>
      </c>
      <c r="AI105" s="1">
        <v>5.7345213569749798E-13</v>
      </c>
      <c r="AJ105" s="1">
        <v>1.52198867988358E-10</v>
      </c>
      <c r="AK105" s="1">
        <v>2.9131408776583601E-10</v>
      </c>
      <c r="AL105" s="1">
        <v>7.0150290189874005E-4</v>
      </c>
      <c r="AM105" s="1">
        <v>1.02326474483846E-10</v>
      </c>
      <c r="AN105" s="1">
        <v>1.01536605674112E-12</v>
      </c>
      <c r="AO105" s="1">
        <v>0.27181772209974497</v>
      </c>
      <c r="AP105" s="1">
        <v>1.8519485072555E-10</v>
      </c>
      <c r="AQ105" s="1">
        <v>2.7648227265776801E-2</v>
      </c>
      <c r="AR105" s="1">
        <v>0.120003194229551</v>
      </c>
      <c r="AS105" s="1">
        <v>7.4652244394781504E-14</v>
      </c>
      <c r="AT105" s="1">
        <v>2.2956286573994801E-5</v>
      </c>
      <c r="AU105" s="1">
        <v>1.98674787746403E-13</v>
      </c>
      <c r="AV105" t="s">
        <v>223</v>
      </c>
      <c r="AW105" s="1">
        <v>1.6142694130247601E-6</v>
      </c>
      <c r="AX105" s="1">
        <v>0</v>
      </c>
      <c r="AY105" s="1">
        <v>3.3179410324505001E-44</v>
      </c>
      <c r="AZ105" s="1">
        <v>3.8700582954312798E-54</v>
      </c>
      <c r="BA105" t="s">
        <v>224</v>
      </c>
      <c r="BB105" s="1">
        <v>0</v>
      </c>
      <c r="BC105" s="1">
        <v>9.4081811671954093E-31</v>
      </c>
      <c r="BD105" s="1">
        <v>7.7564307121801999E-4</v>
      </c>
      <c r="BE105" s="1">
        <v>2.66107875918461E-3</v>
      </c>
      <c r="BF105" s="1">
        <v>2.1658868725410799E-5</v>
      </c>
      <c r="BG105" s="1">
        <v>1.37229032263128E-10</v>
      </c>
      <c r="BH105" s="1">
        <v>4.3313176962996302E-4</v>
      </c>
      <c r="BI105" s="1">
        <v>2.0746878694922598E-3</v>
      </c>
      <c r="BJ105" s="1">
        <v>2.0639091124686501E-6</v>
      </c>
      <c r="BK105" s="1">
        <v>0.28960717445333001</v>
      </c>
      <c r="BL105" s="1">
        <v>1.27145730138368E-5</v>
      </c>
      <c r="BM105" s="1">
        <v>4.2272145928176102E-8</v>
      </c>
      <c r="BN105" s="1">
        <v>1.61135892755932E-15</v>
      </c>
      <c r="BO105" s="1">
        <v>1.48890414208898E-5</v>
      </c>
      <c r="BP105" s="1">
        <v>4.40955420792828E-11</v>
      </c>
      <c r="BQ105" s="1">
        <v>4.4809878525261798E-6</v>
      </c>
      <c r="BR105" s="1">
        <v>8.2701529799805006E-6</v>
      </c>
      <c r="BS105" s="1">
        <v>2.9550605712707202E-3</v>
      </c>
      <c r="BT105" s="1">
        <v>3.7629989221778502E-5</v>
      </c>
      <c r="BU105" s="1">
        <v>5.2293020073031101E-6</v>
      </c>
      <c r="BV105" s="1">
        <v>2.2768817257791799E-6</v>
      </c>
      <c r="BW105" s="1">
        <v>8.74668730431925E-8</v>
      </c>
      <c r="BX105" s="1">
        <v>1000000</v>
      </c>
      <c r="BY105" s="1">
        <v>209000</v>
      </c>
      <c r="BZ105" s="1">
        <v>20000</v>
      </c>
      <c r="CA105" s="1">
        <v>0</v>
      </c>
      <c r="CB105" s="1">
        <v>1</v>
      </c>
    </row>
    <row r="106" spans="1:80" x14ac:dyDescent="0.2">
      <c r="A106" s="2">
        <v>417600</v>
      </c>
      <c r="B106" s="1">
        <v>4.5990171982855502E-2</v>
      </c>
      <c r="C106" s="1">
        <v>4.9257529188999399E-3</v>
      </c>
      <c r="D106" s="1">
        <v>6.9948381865151094E-2</v>
      </c>
      <c r="E106" s="1">
        <v>4.69715011601251E-2</v>
      </c>
      <c r="F106" s="1">
        <v>4.0320835695358097E-2</v>
      </c>
      <c r="G106" s="1">
        <v>2.5976655305538599E-2</v>
      </c>
      <c r="H106" s="1">
        <v>8.7452792341524404E-3</v>
      </c>
      <c r="I106" s="1">
        <v>0.230459710740127</v>
      </c>
      <c r="J106" s="1">
        <v>4.0098287622022596E-3</v>
      </c>
      <c r="K106">
        <f>-0.202120720364926-134</f>
        <v>-134.20212072036492</v>
      </c>
      <c r="L106" s="1">
        <v>5.9128686442016E-3</v>
      </c>
      <c r="M106" s="1">
        <v>5.2828921766554601E-21</v>
      </c>
      <c r="N106" s="1">
        <v>5.2209218982270499E-3</v>
      </c>
      <c r="O106" s="1">
        <v>3.2085579632989401E-3</v>
      </c>
      <c r="P106" s="1">
        <v>9.9848545412426801E-8</v>
      </c>
      <c r="Q106" s="1">
        <v>2.81748982146626E-12</v>
      </c>
      <c r="R106" s="1">
        <v>1.0439994647176799E-2</v>
      </c>
      <c r="S106" s="1">
        <v>3.2991537265270201E-4</v>
      </c>
      <c r="T106" s="1">
        <v>4.8234896272170397E-6</v>
      </c>
      <c r="U106" s="1">
        <v>1.19986185365532E-3</v>
      </c>
      <c r="V106" s="1">
        <v>8.96751846114542E-5</v>
      </c>
      <c r="W106" s="1">
        <v>4.6910818068497099E-14</v>
      </c>
      <c r="X106" s="1">
        <v>7.68614101427592E-13</v>
      </c>
      <c r="Y106" s="1">
        <v>9.1886287399486997E-33</v>
      </c>
      <c r="Z106" s="1">
        <v>6.4977633905652897E-6</v>
      </c>
      <c r="AA106" s="1">
        <v>1.43463216828536E-3</v>
      </c>
      <c r="AB106" s="1">
        <v>2.4173008146712501E-10</v>
      </c>
      <c r="AC106" s="1">
        <v>1.7953627561838701E-26</v>
      </c>
      <c r="AD106" s="1">
        <v>1.06740540501767E-3</v>
      </c>
      <c r="AE106" s="1">
        <v>4.4012527720644102E-7</v>
      </c>
      <c r="AF106" s="1">
        <v>2.3572006970651602E-9</v>
      </c>
      <c r="AG106" s="1">
        <v>2.2557742092406301E-11</v>
      </c>
      <c r="AH106" s="1">
        <v>6.6384444273474298E-12</v>
      </c>
      <c r="AI106" s="1">
        <v>3.9547104571111103E-14</v>
      </c>
      <c r="AJ106" s="1">
        <v>1.42930051077971E-10</v>
      </c>
      <c r="AK106" s="1">
        <v>5.8891410555749194E-11</v>
      </c>
      <c r="AL106" s="1">
        <v>7.1259441113912696E-4</v>
      </c>
      <c r="AM106" s="1">
        <v>9.6681815995353995E-11</v>
      </c>
      <c r="AN106" s="1">
        <v>1.0466288606395801E-13</v>
      </c>
      <c r="AO106" s="1">
        <v>0.271733025653286</v>
      </c>
      <c r="AP106" s="1">
        <v>1.74727337409728E-10</v>
      </c>
      <c r="AQ106" s="1">
        <v>2.7629436617786999E-2</v>
      </c>
      <c r="AR106" s="1">
        <v>0.120387845317944</v>
      </c>
      <c r="AS106" s="1">
        <v>6.9043241561529196E-14</v>
      </c>
      <c r="AT106" s="1">
        <v>2.2777899475704299E-5</v>
      </c>
      <c r="AU106" s="1">
        <v>5.6028164400023804E-13</v>
      </c>
      <c r="AV106" t="s">
        <v>225</v>
      </c>
      <c r="AW106" s="1">
        <v>4.42526958574835E-7</v>
      </c>
      <c r="AX106" s="1">
        <v>0</v>
      </c>
      <c r="AY106" s="1">
        <v>2.6514417056146899E-44</v>
      </c>
      <c r="AZ106" s="1">
        <v>2.1672528395527401E-54</v>
      </c>
      <c r="BA106" t="s">
        <v>226</v>
      </c>
      <c r="BB106" s="1">
        <v>0</v>
      </c>
      <c r="BC106" s="1">
        <v>7.7638985417715404E-31</v>
      </c>
      <c r="BD106" s="1">
        <v>8.8766370135644299E-4</v>
      </c>
      <c r="BE106" s="1">
        <v>2.9850435887951599E-3</v>
      </c>
      <c r="BF106" s="1">
        <v>2.12493407474801E-5</v>
      </c>
      <c r="BG106" s="1">
        <v>-3.1804118473846701E-86</v>
      </c>
      <c r="BH106" s="1">
        <v>4.12295862900513E-4</v>
      </c>
      <c r="BI106" s="1">
        <v>2.06592787799209E-3</v>
      </c>
      <c r="BJ106" s="1">
        <v>2.1082057045110399E-6</v>
      </c>
      <c r="BK106" s="1">
        <v>0.287152077430261</v>
      </c>
      <c r="BL106" s="1">
        <v>7.4948183547699903E-6</v>
      </c>
      <c r="BM106" s="1">
        <v>1.14971337820637E-8</v>
      </c>
      <c r="BN106" s="1">
        <v>1.7648127566322401E-15</v>
      </c>
      <c r="BO106" s="1">
        <v>1.59723081123891E-5</v>
      </c>
      <c r="BP106" s="1">
        <v>4.9027242944159999E-11</v>
      </c>
      <c r="BQ106" s="1">
        <v>4.2654785961194104E-6</v>
      </c>
      <c r="BR106" s="1">
        <v>3.3526597643408603E-8</v>
      </c>
      <c r="BS106" s="1">
        <v>2.49471224257793E-3</v>
      </c>
      <c r="BT106" s="1">
        <v>2.38485195139369E-4</v>
      </c>
      <c r="BU106" s="1">
        <v>5.5412997890119302E-6</v>
      </c>
      <c r="BV106" s="1">
        <v>2.4934271680089099E-6</v>
      </c>
      <c r="BW106" s="1">
        <v>4.4814917816014102E-8</v>
      </c>
      <c r="BX106" s="1">
        <v>1000000</v>
      </c>
      <c r="BY106" s="1">
        <v>209000</v>
      </c>
      <c r="BZ106" s="1">
        <v>20000</v>
      </c>
      <c r="CA106" s="1">
        <v>0</v>
      </c>
      <c r="CB106" s="1">
        <v>1</v>
      </c>
    </row>
    <row r="107" spans="1:80" x14ac:dyDescent="0.2">
      <c r="A107" s="2">
        <v>421200</v>
      </c>
      <c r="B107" s="1">
        <v>4.6005604797859298E-2</v>
      </c>
      <c r="C107" s="1">
        <v>4.92636216530065E-3</v>
      </c>
      <c r="D107" s="1">
        <v>7.0040166678219995E-2</v>
      </c>
      <c r="E107" s="1">
        <v>4.7013398653334301E-2</v>
      </c>
      <c r="F107" s="1">
        <v>4.0356121023974401E-2</v>
      </c>
      <c r="G107" s="1">
        <v>2.5992765077250301E-2</v>
      </c>
      <c r="H107" s="1">
        <v>8.7452885548130795E-3</v>
      </c>
      <c r="I107" s="1">
        <v>0.23045973870210901</v>
      </c>
      <c r="J107" s="1">
        <v>3.9943959471984104E-3</v>
      </c>
      <c r="K107" t="s">
        <v>227</v>
      </c>
      <c r="L107" s="1">
        <v>5.9067281386049903E-3</v>
      </c>
      <c r="M107" s="1">
        <v>5.2828921766555497E-21</v>
      </c>
      <c r="N107" s="1">
        <v>4.6916711100229696E-3</v>
      </c>
      <c r="O107" s="1">
        <v>2.9746304401320899E-3</v>
      </c>
      <c r="P107" s="1">
        <v>9.40713012732167E-8</v>
      </c>
      <c r="Q107" s="1">
        <v>2.6108928850704498E-12</v>
      </c>
      <c r="R107" s="1">
        <v>1.03914991073773E-2</v>
      </c>
      <c r="S107" s="1">
        <v>3.6889005966617502E-4</v>
      </c>
      <c r="T107" s="1">
        <v>4.7024834505837897E-6</v>
      </c>
      <c r="U107" s="1">
        <v>1.19482680698483E-3</v>
      </c>
      <c r="V107" s="1">
        <v>8.8821432663346199E-5</v>
      </c>
      <c r="W107" s="1">
        <v>4.69798119962374E-14</v>
      </c>
      <c r="X107" s="1">
        <v>7.4047544396073495E-13</v>
      </c>
      <c r="Y107" s="1">
        <v>8.2702235446707207E-33</v>
      </c>
      <c r="Z107" s="1">
        <v>6.5557159545338E-6</v>
      </c>
      <c r="AA107" s="1">
        <v>1.4540328168764099E-3</v>
      </c>
      <c r="AB107" s="1">
        <v>2.7252418654477198E-10</v>
      </c>
      <c r="AC107" s="1">
        <v>1.73833983666632E-26</v>
      </c>
      <c r="AD107" s="1">
        <v>1.0689652267196999E-3</v>
      </c>
      <c r="AE107" s="1">
        <v>4.3248500629044201E-7</v>
      </c>
      <c r="AF107" s="1">
        <v>2.30228175242658E-9</v>
      </c>
      <c r="AG107" s="1">
        <v>2.3854249066259801E-11</v>
      </c>
      <c r="AH107" s="1">
        <v>7.9764445573816601E-12</v>
      </c>
      <c r="AI107" s="1">
        <v>3.5658080446459302E-14</v>
      </c>
      <c r="AJ107" s="1">
        <v>1.35187587023404E-10</v>
      </c>
      <c r="AK107" s="1">
        <v>5.31267347424063E-11</v>
      </c>
      <c r="AL107" s="1">
        <v>7.2005234961808405E-4</v>
      </c>
      <c r="AM107" s="1">
        <v>8.95108140853604E-11</v>
      </c>
      <c r="AN107" s="1">
        <v>9.2048336228825797E-14</v>
      </c>
      <c r="AO107" s="1">
        <v>0.27167152136258199</v>
      </c>
      <c r="AP107" s="1">
        <v>1.6178906668523299E-10</v>
      </c>
      <c r="AQ107" s="1">
        <v>2.7610352342679102E-2</v>
      </c>
      <c r="AR107" s="1">
        <v>0.120999685490172</v>
      </c>
      <c r="AS107" s="1">
        <v>6.3679832569770394E-14</v>
      </c>
      <c r="AT107" s="1">
        <v>2.2522426636383501E-5</v>
      </c>
      <c r="AU107" s="1">
        <v>5.4287607052130495E-13</v>
      </c>
      <c r="AV107" t="s">
        <v>228</v>
      </c>
      <c r="AW107" s="1">
        <v>4.20893974918854E-7</v>
      </c>
      <c r="AX107" s="1">
        <v>0</v>
      </c>
      <c r="AY107" s="1">
        <v>2.0269806094216101E-44</v>
      </c>
      <c r="AZ107" s="1">
        <v>1.08971994156978E-54</v>
      </c>
      <c r="BA107" t="s">
        <v>229</v>
      </c>
      <c r="BB107" s="1">
        <v>0</v>
      </c>
      <c r="BC107" s="1">
        <v>6.39512419792797E-31</v>
      </c>
      <c r="BD107" s="1">
        <v>1.02181088267392E-3</v>
      </c>
      <c r="BE107" s="1">
        <v>3.4043277222946902E-3</v>
      </c>
      <c r="BF107" s="1">
        <v>2.0798583195725399E-5</v>
      </c>
      <c r="BG107">
        <f>-0.954397806088713-139</f>
        <v>-139.95439780608871</v>
      </c>
      <c r="BH107" s="1">
        <v>3.83140814724091E-4</v>
      </c>
      <c r="BI107" s="1">
        <v>2.05707740825162E-3</v>
      </c>
      <c r="BJ107" s="1">
        <v>2.11318971891331E-6</v>
      </c>
      <c r="BK107" s="1">
        <v>0.28435281023887699</v>
      </c>
      <c r="BL107" s="1">
        <v>7.4089120013894998E-6</v>
      </c>
      <c r="BM107" s="1">
        <v>1.0843751633568E-8</v>
      </c>
      <c r="BN107" s="1">
        <v>1.6011218427488299E-15</v>
      </c>
      <c r="BO107" s="1">
        <v>1.43666061907169E-5</v>
      </c>
      <c r="BP107" s="1">
        <v>4.5227559904355602E-11</v>
      </c>
      <c r="BQ107" s="1">
        <v>3.9067019885057102E-6</v>
      </c>
      <c r="BR107" s="1">
        <v>3.5965279622915002E-8</v>
      </c>
      <c r="BS107" s="1">
        <v>2.5456705317439001E-3</v>
      </c>
      <c r="BT107" s="1">
        <v>2.6119327852172901E-4</v>
      </c>
      <c r="BU107" s="1">
        <v>4.89143801648535E-6</v>
      </c>
      <c r="BV107" s="1">
        <v>2.2647355612129202E-6</v>
      </c>
      <c r="BW107" s="1">
        <v>4.5313366387138798E-8</v>
      </c>
      <c r="BX107" s="1">
        <v>1000000</v>
      </c>
      <c r="BY107" s="1">
        <v>209000</v>
      </c>
      <c r="BZ107" s="1">
        <v>20000</v>
      </c>
      <c r="CA107" s="1">
        <v>0</v>
      </c>
      <c r="CB107" s="1">
        <v>1</v>
      </c>
    </row>
    <row r="108" spans="1:80" x14ac:dyDescent="0.2">
      <c r="A108" s="2">
        <v>424800</v>
      </c>
      <c r="B108" s="1">
        <v>4.6020874685252303E-2</v>
      </c>
      <c r="C108" s="1">
        <v>4.9269647710121697E-3</v>
      </c>
      <c r="D108" s="1">
        <v>7.0116238413943696E-2</v>
      </c>
      <c r="E108" s="1">
        <v>4.7049025293959199E-2</v>
      </c>
      <c r="F108" s="1">
        <v>4.0387272265097099E-2</v>
      </c>
      <c r="G108" s="1">
        <v>2.6007355398994798E-2</v>
      </c>
      <c r="H108" s="1">
        <v>8.7452976894823401E-3</v>
      </c>
      <c r="I108" s="1">
        <v>0.23045976610611599</v>
      </c>
      <c r="J108" s="1">
        <v>3.97912605980545E-3</v>
      </c>
      <c r="K108" s="1">
        <v>0</v>
      </c>
      <c r="L108" s="1">
        <v>5.9006353766330802E-3</v>
      </c>
      <c r="M108" s="1">
        <v>5.2828921766556204E-21</v>
      </c>
      <c r="N108" s="1">
        <v>4.2379244353558899E-3</v>
      </c>
      <c r="O108" s="1">
        <v>2.7549753001650502E-3</v>
      </c>
      <c r="P108" s="1">
        <v>8.8520981233730099E-8</v>
      </c>
      <c r="Q108" s="1">
        <v>2.4157245943975602E-12</v>
      </c>
      <c r="R108" s="1">
        <v>1.0343054223283301E-2</v>
      </c>
      <c r="S108" s="1">
        <v>3.8088231900790497E-4</v>
      </c>
      <c r="T108" s="1">
        <v>4.5853646034920404E-6</v>
      </c>
      <c r="U108" s="1">
        <v>1.1898466490663799E-3</v>
      </c>
      <c r="V108" s="1">
        <v>8.7981487686330295E-5</v>
      </c>
      <c r="W108" s="1">
        <v>4.5683855358136301E-14</v>
      </c>
      <c r="X108" s="1">
        <v>7.1354651355385095E-13</v>
      </c>
      <c r="Y108" s="1">
        <v>7.4489071329692797E-33</v>
      </c>
      <c r="Z108" s="1">
        <v>6.3743831582555096E-6</v>
      </c>
      <c r="AA108" s="1">
        <v>1.4679930888831E-3</v>
      </c>
      <c r="AB108" s="1">
        <v>2.9583109485880101E-10</v>
      </c>
      <c r="AC108" s="1">
        <v>1.70882422688897E-26</v>
      </c>
      <c r="AD108" s="1">
        <v>1.0696132847530699E-3</v>
      </c>
      <c r="AE108" s="1">
        <v>4.25027586804698E-7</v>
      </c>
      <c r="AF108" s="1">
        <v>2.2490000774227099E-9</v>
      </c>
      <c r="AG108" s="1">
        <v>2.4785809997319499E-11</v>
      </c>
      <c r="AH108" s="1">
        <v>9.0072504082843502E-12</v>
      </c>
      <c r="AI108" s="1">
        <v>3.2857378303837998E-14</v>
      </c>
      <c r="AJ108" s="1">
        <v>1.28657222614681E-10</v>
      </c>
      <c r="AK108" s="1">
        <v>4.9777603335086401E-11</v>
      </c>
      <c r="AL108" s="1">
        <v>7.2404388487313403E-4</v>
      </c>
      <c r="AM108" s="1">
        <v>8.2722902964364195E-11</v>
      </c>
      <c r="AN108" s="1">
        <v>8.5588192085784801E-14</v>
      </c>
      <c r="AO108" s="1">
        <v>0.27163324579649101</v>
      </c>
      <c r="AP108" s="1">
        <v>1.4961795256525899E-10</v>
      </c>
      <c r="AQ108" s="1">
        <v>2.7591400522138002E-2</v>
      </c>
      <c r="AR108" s="1">
        <v>0.12165958340562801</v>
      </c>
      <c r="AS108" s="1">
        <v>5.8752679949155705E-14</v>
      </c>
      <c r="AT108" s="1">
        <v>2.2245575739637698E-5</v>
      </c>
      <c r="AU108" s="1">
        <v>5.3382819754280701E-13</v>
      </c>
      <c r="AV108" t="s">
        <v>230</v>
      </c>
      <c r="AW108" s="1">
        <v>4.0300762250938598E-7</v>
      </c>
      <c r="AX108" s="1">
        <v>0</v>
      </c>
      <c r="AY108" s="1">
        <v>1.5410587703584301E-44</v>
      </c>
      <c r="AZ108" s="1">
        <v>5.4003197983748797E-55</v>
      </c>
      <c r="BA108" t="s">
        <v>231</v>
      </c>
      <c r="BB108" s="1">
        <v>0</v>
      </c>
      <c r="BC108" s="1">
        <v>5.2764705990080196E-31</v>
      </c>
      <c r="BD108" s="1">
        <v>1.1276745320295001E-3</v>
      </c>
      <c r="BE108" s="1">
        <v>3.7701067197178002E-3</v>
      </c>
      <c r="BF108" s="1">
        <v>2.0360340958784801E-5</v>
      </c>
      <c r="BG108">
        <f>-0.310750861742989-192</f>
        <v>-192.310750861743</v>
      </c>
      <c r="BH108" s="1">
        <v>3.5673324137450402E-4</v>
      </c>
      <c r="BI108" s="1">
        <v>2.04833041257118E-3</v>
      </c>
      <c r="BJ108" s="1">
        <v>2.10959460455507E-6</v>
      </c>
      <c r="BK108" s="1">
        <v>0.28157332802511997</v>
      </c>
      <c r="BL108" s="1">
        <v>7.2622497921952503E-6</v>
      </c>
      <c r="BM108" s="1">
        <v>1.02989657474232E-8</v>
      </c>
      <c r="BN108" s="1">
        <v>1.49207074261152E-15</v>
      </c>
      <c r="BO108" s="1">
        <v>1.32573684545523E-5</v>
      </c>
      <c r="BP108" s="1">
        <v>4.28695400028201E-11</v>
      </c>
      <c r="BQ108" s="1">
        <v>3.6633522602943101E-6</v>
      </c>
      <c r="BR108" s="1">
        <v>3.65437390271319E-8</v>
      </c>
      <c r="BS108" s="1">
        <v>2.5250738984290101E-3</v>
      </c>
      <c r="BT108" s="1">
        <v>2.7181798828221002E-4</v>
      </c>
      <c r="BU108" s="1">
        <v>4.4626748626172796E-6</v>
      </c>
      <c r="BV108" s="1">
        <v>2.1131146844984501E-6</v>
      </c>
      <c r="BW108" s="1">
        <v>4.4483591517923102E-8</v>
      </c>
      <c r="BX108" s="1">
        <v>1000000</v>
      </c>
      <c r="BY108" s="1">
        <v>209000</v>
      </c>
      <c r="BZ108" s="1">
        <v>20000</v>
      </c>
      <c r="CA108" s="1">
        <v>0</v>
      </c>
      <c r="CB108" s="1">
        <v>1</v>
      </c>
    </row>
    <row r="109" spans="1:80" x14ac:dyDescent="0.2">
      <c r="A109" s="2">
        <v>428400</v>
      </c>
      <c r="B109" s="1">
        <v>4.60357001106017E-2</v>
      </c>
      <c r="C109" s="1">
        <v>4.9275496370755397E-3</v>
      </c>
      <c r="D109" s="1">
        <v>7.0182164343940104E-2</v>
      </c>
      <c r="E109" s="1">
        <v>4.7080516501839399E-2</v>
      </c>
      <c r="F109" s="1">
        <v>4.0415406976223298E-2</v>
      </c>
      <c r="G109" s="1">
        <v>2.60207952469763E-2</v>
      </c>
      <c r="H109" s="1">
        <v>8.7453065618054195E-3</v>
      </c>
      <c r="I109" s="1">
        <v>0.230459792723086</v>
      </c>
      <c r="J109" s="1">
        <v>3.9643006344560004E-3</v>
      </c>
      <c r="K109" s="1">
        <v>0</v>
      </c>
      <c r="L109" s="1">
        <v>5.8947035924777997E-3</v>
      </c>
      <c r="M109" s="1">
        <v>5.2828921766556798E-21</v>
      </c>
      <c r="N109" s="1">
        <v>3.84327256487399E-3</v>
      </c>
      <c r="O109" s="1">
        <v>2.5471719765285299E-3</v>
      </c>
      <c r="P109" s="1">
        <v>8.3190291488175001E-8</v>
      </c>
      <c r="Q109" s="1">
        <v>2.2314812188776102E-12</v>
      </c>
      <c r="R109" s="1">
        <v>1.02958141090528E-2</v>
      </c>
      <c r="S109" s="1">
        <v>3.7571618030337098E-4</v>
      </c>
      <c r="T109" s="1">
        <v>4.4740553875511899E-6</v>
      </c>
      <c r="U109" s="1">
        <v>1.18501310370219E-3</v>
      </c>
      <c r="V109" s="1">
        <v>8.7170544745388101E-5</v>
      </c>
      <c r="W109" s="1">
        <v>4.3849546449956299E-14</v>
      </c>
      <c r="X109" s="1">
        <v>6.8824495222568295E-13</v>
      </c>
      <c r="Y109" s="1">
        <v>6.72702449826768E-33</v>
      </c>
      <c r="Z109" s="1">
        <v>6.0800250103634298E-6</v>
      </c>
      <c r="AA109" s="1">
        <v>1.4784694455033901E-3</v>
      </c>
      <c r="AB109" s="1">
        <v>3.1387044086944E-10</v>
      </c>
      <c r="AC109" s="1">
        <v>1.6965254641298901E-26</v>
      </c>
      <c r="AD109" s="1">
        <v>1.0697494077078801E-3</v>
      </c>
      <c r="AE109" s="1">
        <v>4.1788354683732799E-7</v>
      </c>
      <c r="AF109" s="1">
        <v>2.19826000616602E-9</v>
      </c>
      <c r="AG109" s="1">
        <v>2.5415939732052499E-11</v>
      </c>
      <c r="AH109" s="1">
        <v>9.7783514963696908E-12</v>
      </c>
      <c r="AI109" s="1">
        <v>3.0753485903024898E-14</v>
      </c>
      <c r="AJ109" s="1">
        <v>1.2306995056482801E-10</v>
      </c>
      <c r="AK109" s="1">
        <v>4.7625851442849097E-11</v>
      </c>
      <c r="AL109" s="1">
        <v>7.2604390345340399E-4</v>
      </c>
      <c r="AM109" s="1">
        <v>7.6511425790333805E-11</v>
      </c>
      <c r="AN109" s="1">
        <v>8.2379643930718398E-14</v>
      </c>
      <c r="AO109" s="1">
        <v>0.27161557159128402</v>
      </c>
      <c r="AP109" s="1">
        <v>1.3853218102397399E-10</v>
      </c>
      <c r="AQ109" s="1">
        <v>2.75729342180825E-2</v>
      </c>
      <c r="AR109" s="1">
        <v>0.122333101839233</v>
      </c>
      <c r="AS109" s="1">
        <v>5.4268046045314698E-14</v>
      </c>
      <c r="AT109" s="1">
        <v>2.1962680743826398E-5</v>
      </c>
      <c r="AU109" s="1">
        <v>5.3008129857859295E-13</v>
      </c>
      <c r="AV109" t="s">
        <v>232</v>
      </c>
      <c r="AW109" s="1">
        <v>3.8881812458336301E-7</v>
      </c>
      <c r="AX109" s="1">
        <v>0</v>
      </c>
      <c r="AY109" s="1">
        <v>1.1726438696827999E-44</v>
      </c>
      <c r="AZ109" s="1">
        <v>2.6709237235764702E-55</v>
      </c>
      <c r="BA109" t="s">
        <v>233</v>
      </c>
      <c r="BB109" s="1">
        <v>0</v>
      </c>
      <c r="BC109" s="1">
        <v>4.3667115154553404E-31</v>
      </c>
      <c r="BD109" s="1">
        <v>1.21026607512566E-3</v>
      </c>
      <c r="BE109" s="1">
        <v>4.0887248763080003E-3</v>
      </c>
      <c r="BF109" s="1">
        <v>1.9942127591746599E-5</v>
      </c>
      <c r="BG109">
        <f>-0.169277224687464-245</f>
        <v>-245.16927722468748</v>
      </c>
      <c r="BH109" s="1">
        <v>3.3361948703453901E-4</v>
      </c>
      <c r="BI109" s="1">
        <v>2.0398422888532599E-3</v>
      </c>
      <c r="BJ109" s="1">
        <v>2.1013078093129998E-6</v>
      </c>
      <c r="BK109" s="1">
        <v>0.27886893254335099</v>
      </c>
      <c r="BL109" s="1">
        <v>7.1046637588286599E-6</v>
      </c>
      <c r="BM109" s="1">
        <v>9.8604472484715304E-9</v>
      </c>
      <c r="BN109" s="1">
        <v>1.41228257783131E-15</v>
      </c>
      <c r="BO109" s="1">
        <v>1.2440341163884699E-5</v>
      </c>
      <c r="BP109" s="1">
        <v>4.12869633377103E-11</v>
      </c>
      <c r="BQ109" s="1">
        <v>3.4811343046752402E-6</v>
      </c>
      <c r="BR109" s="1">
        <v>3.6006439263256301E-8</v>
      </c>
      <c r="BS109" s="1">
        <v>2.4617836792532599E-3</v>
      </c>
      <c r="BT109" s="1">
        <v>2.7498451686880999E-4</v>
      </c>
      <c r="BU109" s="1">
        <v>4.1570784835271598E-6</v>
      </c>
      <c r="BV109" s="1">
        <v>2.00209190494013E-6</v>
      </c>
      <c r="BW109" s="1">
        <v>4.3093338014954601E-8</v>
      </c>
      <c r="BX109" s="1">
        <v>1000000</v>
      </c>
      <c r="BY109" s="1">
        <v>209000</v>
      </c>
      <c r="BZ109" s="1">
        <v>20000</v>
      </c>
      <c r="CA109" s="1">
        <v>0</v>
      </c>
      <c r="CB109" s="1">
        <v>1</v>
      </c>
    </row>
    <row r="110" spans="1:80" x14ac:dyDescent="0.2">
      <c r="A110" s="2">
        <v>432000</v>
      </c>
      <c r="B110" s="1">
        <v>4.6049952022511199E-2</v>
      </c>
      <c r="C110" s="1">
        <v>4.9281116917859E-3</v>
      </c>
      <c r="D110" s="1">
        <v>7.0240944291697499E-2</v>
      </c>
      <c r="E110" s="1">
        <v>4.7109006003773497E-2</v>
      </c>
      <c r="F110" s="1">
        <v>4.0441220869066902E-2</v>
      </c>
      <c r="G110" s="1">
        <v>2.6033307006766902E-2</v>
      </c>
      <c r="H110" s="1">
        <v>8.7453151260757991E-3</v>
      </c>
      <c r="I110" s="1">
        <v>0.23045981841589699</v>
      </c>
      <c r="J110" s="1">
        <v>3.9500487225465203E-3</v>
      </c>
      <c r="K110" s="1">
        <v>0</v>
      </c>
      <c r="L110" s="1">
        <v>5.8889859782006596E-3</v>
      </c>
      <c r="M110" s="1">
        <v>5.2828921766557302E-21</v>
      </c>
      <c r="N110" s="1">
        <v>3.4960910161829098E-3</v>
      </c>
      <c r="O110" s="1">
        <v>2.3503250601205599E-3</v>
      </c>
      <c r="P110" s="1">
        <v>7.8077288506975402E-8</v>
      </c>
      <c r="Q110" s="1">
        <v>2.0578448684227598E-12</v>
      </c>
      <c r="R110" s="1">
        <v>1.0250352292274299E-2</v>
      </c>
      <c r="S110" s="1">
        <v>3.6020645466094497E-4</v>
      </c>
      <c r="T110" s="1">
        <v>4.3692202042005499E-6</v>
      </c>
      <c r="U110" s="1">
        <v>1.1803680834306599E-3</v>
      </c>
      <c r="V110" s="1">
        <v>8.6395194615856798E-5</v>
      </c>
      <c r="W110" s="1">
        <v>4.1791061640667997E-14</v>
      </c>
      <c r="X110" s="1">
        <v>6.6468360158170303E-13</v>
      </c>
      <c r="Y110" s="1">
        <v>6.0969096071507197E-33</v>
      </c>
      <c r="Z110" s="1">
        <v>5.7319145392926902E-6</v>
      </c>
      <c r="AA110" s="1">
        <v>1.4866523389564701E-3</v>
      </c>
      <c r="AB110" s="1">
        <v>3.2765562768247599E-10</v>
      </c>
      <c r="AC110" s="1">
        <v>1.69394455997654E-26</v>
      </c>
      <c r="AD110" s="1">
        <v>1.0695876754509301E-3</v>
      </c>
      <c r="AE110" s="1">
        <v>4.1110448670015499E-7</v>
      </c>
      <c r="AF110" s="1">
        <v>2.1503890017398699E-9</v>
      </c>
      <c r="AG110" s="1">
        <v>2.5812029589460202E-11</v>
      </c>
      <c r="AH110" s="1">
        <v>1.03433108726802E-11</v>
      </c>
      <c r="AI110" s="1">
        <v>2.9099785649427201E-14</v>
      </c>
      <c r="AJ110" s="1">
        <v>1.1821120148017099E-10</v>
      </c>
      <c r="AK110" s="1">
        <v>4.6131448908912502E-11</v>
      </c>
      <c r="AL110" s="1">
        <v>7.2687684035592395E-4</v>
      </c>
      <c r="AM110" s="1">
        <v>7.0930774996168702E-11</v>
      </c>
      <c r="AN110" s="1">
        <v>8.1026839741479096E-14</v>
      </c>
      <c r="AO110" s="1">
        <v>0.27161515089509602</v>
      </c>
      <c r="AP110" s="1">
        <v>1.2860745982175399E-10</v>
      </c>
      <c r="AQ110" s="1">
        <v>2.7555120469091799E-2</v>
      </c>
      <c r="AR110" s="1">
        <v>0.122998193502798</v>
      </c>
      <c r="AS110" s="1">
        <v>5.0202361166886801E-14</v>
      </c>
      <c r="AT110" s="1">
        <v>2.1683325879777199E-5</v>
      </c>
      <c r="AU110" s="1">
        <v>5.2932887782529403E-13</v>
      </c>
      <c r="AV110" t="s">
        <v>234</v>
      </c>
      <c r="AW110" s="1">
        <v>3.7733194949308301E-7</v>
      </c>
      <c r="AX110" s="1">
        <v>0</v>
      </c>
      <c r="AY110" s="1">
        <v>8.9638494746851598E-45</v>
      </c>
      <c r="AZ110" s="1">
        <v>1.32881379591956E-55</v>
      </c>
      <c r="BA110" t="s">
        <v>235</v>
      </c>
      <c r="BB110" s="1">
        <v>0</v>
      </c>
      <c r="BC110" s="1">
        <v>3.62702323016593E-31</v>
      </c>
      <c r="BD110" s="1">
        <v>1.2739462733317101E-3</v>
      </c>
      <c r="BE110" s="1">
        <v>4.3662350535567098E-3</v>
      </c>
      <c r="BF110" s="1">
        <v>1.9546753640052802E-5</v>
      </c>
      <c r="BG110">
        <f>-0.221799253640283-298</f>
        <v>-298.22179925364026</v>
      </c>
      <c r="BH110" s="1">
        <v>3.1374901956093598E-4</v>
      </c>
      <c r="BI110" s="1">
        <v>2.03168384855037E-3</v>
      </c>
      <c r="BJ110" s="1">
        <v>2.0905118746515498E-6</v>
      </c>
      <c r="BK110" s="1">
        <v>0.27626927586782002</v>
      </c>
      <c r="BL110" s="1">
        <v>6.9453079922414904E-6</v>
      </c>
      <c r="BM110" s="1">
        <v>9.5009367101573708E-9</v>
      </c>
      <c r="BN110" s="1">
        <v>1.3491624575844199E-15</v>
      </c>
      <c r="BO110" s="1">
        <v>1.18052267174963E-5</v>
      </c>
      <c r="BP110" s="1">
        <v>4.0145781895551199E-11</v>
      </c>
      <c r="BQ110" s="1">
        <v>3.3333725272435399E-6</v>
      </c>
      <c r="BR110" s="1">
        <v>3.4807360118755698E-8</v>
      </c>
      <c r="BS110" s="1">
        <v>2.37401414521125E-3</v>
      </c>
      <c r="BT110" s="1">
        <v>2.7335443491324801E-4</v>
      </c>
      <c r="BU110" s="1">
        <v>3.9256732858531197E-6</v>
      </c>
      <c r="BV110" s="1">
        <v>1.9137236848455701E-6</v>
      </c>
      <c r="BW110" s="1">
        <v>4.1437136700047902E-8</v>
      </c>
      <c r="BX110" s="1">
        <v>1000000</v>
      </c>
      <c r="BY110" s="1">
        <v>209000</v>
      </c>
      <c r="BZ110" s="1">
        <v>20000</v>
      </c>
      <c r="CA110" s="1">
        <v>0</v>
      </c>
      <c r="CB110" s="1">
        <v>1</v>
      </c>
    </row>
    <row r="111" spans="1:80" x14ac:dyDescent="0.2">
      <c r="A111" s="2">
        <v>435600</v>
      </c>
      <c r="B111" s="1">
        <v>4.60635760044159E-2</v>
      </c>
      <c r="C111" s="1">
        <v>4.9286488114664E-3</v>
      </c>
      <c r="D111" s="1">
        <v>7.0294349212563501E-2</v>
      </c>
      <c r="E111" s="1">
        <v>4.7135151020130002E-2</v>
      </c>
      <c r="F111" s="1">
        <v>4.0465161575526098E-2</v>
      </c>
      <c r="G111" s="1">
        <v>2.60450275789262E-2</v>
      </c>
      <c r="H111" s="1">
        <v>8.7453233562945609E-3</v>
      </c>
      <c r="I111" s="1">
        <v>0.23045984310655299</v>
      </c>
      <c r="J111" s="1">
        <v>3.9364247406418603E-3</v>
      </c>
      <c r="K111" s="1">
        <v>0</v>
      </c>
      <c r="L111" s="1">
        <v>5.8835061712050399E-3</v>
      </c>
      <c r="M111" s="1">
        <v>5.2828921766557799E-21</v>
      </c>
      <c r="N111" s="1">
        <v>3.1877291702633098E-3</v>
      </c>
      <c r="O111" s="1">
        <v>2.1641197806097699E-3</v>
      </c>
      <c r="P111" s="1">
        <v>7.3180519239817104E-8</v>
      </c>
      <c r="Q111" s="1">
        <v>1.89451173281305E-12</v>
      </c>
      <c r="R111" s="1">
        <v>1.02069291508137E-2</v>
      </c>
      <c r="S111" s="1">
        <v>3.3904060099196998E-4</v>
      </c>
      <c r="T111" s="1">
        <v>4.2709439427996902E-6</v>
      </c>
      <c r="U111" s="1">
        <v>1.17592913755637E-3</v>
      </c>
      <c r="V111" s="1">
        <v>8.5657868349440594E-5</v>
      </c>
      <c r="W111" s="1">
        <v>3.9671935221551599E-14</v>
      </c>
      <c r="X111" s="1">
        <v>6.4283915747938904E-13</v>
      </c>
      <c r="Y111" s="1">
        <v>5.5479711392722102E-33</v>
      </c>
      <c r="Z111" s="1">
        <v>5.3627019692095197E-6</v>
      </c>
      <c r="AA111" s="1">
        <v>1.49327992805121E-3</v>
      </c>
      <c r="AB111" s="1">
        <v>3.37905309095619E-10</v>
      </c>
      <c r="AC111" s="1">
        <v>1.69716138308282E-26</v>
      </c>
      <c r="AD111" s="1">
        <v>1.0692511512541199E-3</v>
      </c>
      <c r="AE111" s="1">
        <v>4.0470457990208602E-7</v>
      </c>
      <c r="AF111" s="1">
        <v>2.1054454519573002E-9</v>
      </c>
      <c r="AG111" s="1">
        <v>2.6031812187275399E-11</v>
      </c>
      <c r="AH111" s="1">
        <v>1.07491307059208E-11</v>
      </c>
      <c r="AI111" s="1">
        <v>2.7749636436779599E-14</v>
      </c>
      <c r="AJ111" s="1">
        <v>1.13919741222863E-10</v>
      </c>
      <c r="AK111" s="1">
        <v>4.5017260288430097E-11</v>
      </c>
      <c r="AL111" s="1">
        <v>7.2700856205217901E-4</v>
      </c>
      <c r="AM111" s="1">
        <v>6.5965613237855604E-11</v>
      </c>
      <c r="AN111" s="1">
        <v>8.0814076394609704E-14</v>
      </c>
      <c r="AO111" s="1">
        <v>0.27162874241592899</v>
      </c>
      <c r="AP111" s="1">
        <v>1.19801330523375E-10</v>
      </c>
      <c r="AQ111" s="1">
        <v>2.75380345902499E-2</v>
      </c>
      <c r="AR111" s="1">
        <v>0.123641400143607</v>
      </c>
      <c r="AS111" s="1">
        <v>4.6521143028122698E-14</v>
      </c>
      <c r="AT111" s="1">
        <v>2.1413108545560899E-5</v>
      </c>
      <c r="AU111" s="1">
        <v>5.3036215888445505E-13</v>
      </c>
      <c r="AV111" s="1">
        <v>0</v>
      </c>
      <c r="AW111" s="1">
        <v>3.6777578404906198E-7</v>
      </c>
      <c r="AX111" s="1">
        <v>0</v>
      </c>
      <c r="AY111" s="1">
        <v>6.8981272261745694E-45</v>
      </c>
      <c r="AZ111" s="1">
        <v>6.68259563068193E-56</v>
      </c>
      <c r="BA111" t="s">
        <v>236</v>
      </c>
      <c r="BB111" s="1">
        <v>0</v>
      </c>
      <c r="BC111" s="1">
        <v>3.0244027780090801E-31</v>
      </c>
      <c r="BD111" s="1">
        <v>1.3223149250963899E-3</v>
      </c>
      <c r="BE111" s="1">
        <v>4.6081263022412101E-3</v>
      </c>
      <c r="BF111" s="1">
        <v>1.9174823367238701E-5</v>
      </c>
      <c r="BG111" t="s">
        <v>237</v>
      </c>
      <c r="BH111" s="1">
        <v>2.9681464380629902E-4</v>
      </c>
      <c r="BI111" s="1">
        <v>2.0238846597878698E-3</v>
      </c>
      <c r="BJ111" s="1">
        <v>2.0784787383338299E-6</v>
      </c>
      <c r="BK111" s="1">
        <v>0.27378913059802601</v>
      </c>
      <c r="BL111" s="1">
        <v>6.7865791377651498E-6</v>
      </c>
      <c r="BM111" s="1">
        <v>9.1990207415263297E-9</v>
      </c>
      <c r="BN111" s="1">
        <v>1.2959375250327E-15</v>
      </c>
      <c r="BO111" s="1">
        <v>1.1289331860106E-5</v>
      </c>
      <c r="BP111" s="1">
        <v>3.9264312210551797E-11</v>
      </c>
      <c r="BQ111" s="1">
        <v>3.2059384231110598E-6</v>
      </c>
      <c r="BR111" s="1">
        <v>3.3234064200993698E-8</v>
      </c>
      <c r="BS111" s="1">
        <v>2.27299897342088E-3</v>
      </c>
      <c r="BT111" s="1">
        <v>2.6870949996343502E-4</v>
      </c>
      <c r="BU111" s="1">
        <v>3.7415962128527599E-6</v>
      </c>
      <c r="BV111" s="1">
        <v>1.83850505913531E-6</v>
      </c>
      <c r="BW111" s="1">
        <v>3.9672571382261998E-8</v>
      </c>
      <c r="BX111" s="1">
        <v>1000000</v>
      </c>
      <c r="BY111" s="1">
        <v>209000</v>
      </c>
      <c r="BZ111" s="1">
        <v>20000</v>
      </c>
      <c r="CA111" s="1">
        <v>0</v>
      </c>
      <c r="CB111" s="1">
        <v>1</v>
      </c>
    </row>
    <row r="112" spans="1:80" x14ac:dyDescent="0.2">
      <c r="A112" s="2">
        <v>439200</v>
      </c>
      <c r="B112" s="1">
        <v>4.6076558036722698E-2</v>
      </c>
      <c r="C112" s="1">
        <v>4.9291604662075701E-3</v>
      </c>
      <c r="D112" s="1">
        <v>7.0343492813241301E-2</v>
      </c>
      <c r="E112" s="1">
        <v>4.7159356995498003E-2</v>
      </c>
      <c r="F112" s="1">
        <v>4.04875277913389E-2</v>
      </c>
      <c r="G112" s="1">
        <v>2.60560442332546E-2</v>
      </c>
      <c r="H112" s="1">
        <v>8.7453312398732101E-3</v>
      </c>
      <c r="I112" s="1">
        <v>0.23045986675728899</v>
      </c>
      <c r="J112" s="1">
        <v>3.9234427083350504E-3</v>
      </c>
      <c r="K112" s="1">
        <v>0</v>
      </c>
      <c r="L112" s="1">
        <v>5.8782716609554501E-3</v>
      </c>
      <c r="M112" s="1">
        <v>5.2828921766558197E-21</v>
      </c>
      <c r="N112" s="1">
        <v>2.9115947385903599E-3</v>
      </c>
      <c r="O112" s="1">
        <v>1.9884204831797599E-3</v>
      </c>
      <c r="P112" s="1">
        <v>6.8497498479531505E-8</v>
      </c>
      <c r="Q112" s="1">
        <v>1.7411434000083099E-12</v>
      </c>
      <c r="R112" s="1">
        <v>1.01656265642704E-2</v>
      </c>
      <c r="S112" s="1">
        <v>3.1528362247962901E-4</v>
      </c>
      <c r="T112" s="1">
        <v>4.1790262022975899E-6</v>
      </c>
      <c r="U112" s="1">
        <v>1.17170064426407E-3</v>
      </c>
      <c r="V112" s="1">
        <v>8.49587911317551E-5</v>
      </c>
      <c r="W112" s="1">
        <v>3.7579375863566602E-14</v>
      </c>
      <c r="X112" s="1">
        <v>6.2262520761997599E-13</v>
      </c>
      <c r="Y112" s="1">
        <v>5.0694082388135902E-33</v>
      </c>
      <c r="Z112" s="1">
        <v>4.9909335676417599E-6</v>
      </c>
      <c r="AA112" s="1">
        <v>1.4988160679187299E-3</v>
      </c>
      <c r="AB112" s="1">
        <v>3.4516706517958599E-10</v>
      </c>
      <c r="AC112" s="1">
        <v>1.7039049646249001E-26</v>
      </c>
      <c r="AD112" s="1">
        <v>1.0688133440196199E-3</v>
      </c>
      <c r="AE112" s="1">
        <v>3.9867877771129399E-7</v>
      </c>
      <c r="AF112" s="1">
        <v>2.0633533041472302E-9</v>
      </c>
      <c r="AG112" s="1">
        <v>2.6121132543544601E-11</v>
      </c>
      <c r="AH112" s="1">
        <v>1.10337500061172E-11</v>
      </c>
      <c r="AI112" s="1">
        <v>2.66112725330017E-14</v>
      </c>
      <c r="AJ112" s="1">
        <v>1.10076480948513E-10</v>
      </c>
      <c r="AK112" s="1">
        <v>4.41253788491612E-11</v>
      </c>
      <c r="AL112" s="1">
        <v>7.2669977957946698E-4</v>
      </c>
      <c r="AM112" s="1">
        <v>6.1568163910702105E-11</v>
      </c>
      <c r="AN112" s="1">
        <v>8.1331130287456702E-14</v>
      </c>
      <c r="AO112" s="1">
        <v>0.27165348743450501</v>
      </c>
      <c r="AP112" s="1">
        <v>1.12018484696516E-10</v>
      </c>
      <c r="AQ112" s="1">
        <v>2.7521701639641301E-2</v>
      </c>
      <c r="AR112" s="1">
        <v>0.124255091298807</v>
      </c>
      <c r="AS112" s="1">
        <v>4.3187126770349599E-14</v>
      </c>
      <c r="AT112" s="1">
        <v>2.1154985677091299E-5</v>
      </c>
      <c r="AU112" s="1">
        <v>5.3248698462950896E-13</v>
      </c>
      <c r="AV112" s="1">
        <v>0</v>
      </c>
      <c r="AW112" s="1">
        <v>3.59593604614733E-7</v>
      </c>
      <c r="AX112" s="1">
        <v>0</v>
      </c>
      <c r="AY112" s="1">
        <v>5.35036572618915E-45</v>
      </c>
      <c r="AZ112" s="1">
        <v>3.4073741051145098E-56</v>
      </c>
      <c r="BA112" t="s">
        <v>238</v>
      </c>
      <c r="BB112" s="1">
        <v>0</v>
      </c>
      <c r="BC112" s="1">
        <v>2.5318849479341899E-31</v>
      </c>
      <c r="BD112" s="1">
        <v>1.35826470623868E-3</v>
      </c>
      <c r="BE112" s="1">
        <v>4.8192205988442198E-3</v>
      </c>
      <c r="BF112" s="1">
        <v>1.88258277080977E-5</v>
      </c>
      <c r="BG112" t="s">
        <v>239</v>
      </c>
      <c r="BH112" s="1">
        <v>2.8242421962734401E-4</v>
      </c>
      <c r="BI112" s="1">
        <v>2.0164519914877498E-3</v>
      </c>
      <c r="BJ112" s="1">
        <v>2.0659610604988401E-6</v>
      </c>
      <c r="BK112" s="1">
        <v>0.27143440432590599</v>
      </c>
      <c r="BL112" s="1">
        <v>6.6287697404525501E-6</v>
      </c>
      <c r="BM112" s="1">
        <v>8.93919312760645E-9</v>
      </c>
      <c r="BN112" s="1">
        <v>1.24868131672572E-15</v>
      </c>
      <c r="BO112" s="1">
        <v>1.08538784550934E-5</v>
      </c>
      <c r="BP112" s="1">
        <v>3.8535480528837198E-11</v>
      </c>
      <c r="BQ112" s="1">
        <v>3.0907076846347401E-6</v>
      </c>
      <c r="BR112" s="1">
        <v>3.1469353372769703E-8</v>
      </c>
      <c r="BS112" s="1">
        <v>2.1657537611410199E-3</v>
      </c>
      <c r="BT112" s="1">
        <v>2.6224425042268098E-4</v>
      </c>
      <c r="BU112" s="1">
        <v>3.58884688409864E-6</v>
      </c>
      <c r="BV112" s="1">
        <v>1.7710403287622299E-6</v>
      </c>
      <c r="BW112" s="1">
        <v>3.7887194026081299E-8</v>
      </c>
      <c r="BX112" s="1">
        <v>1000000</v>
      </c>
      <c r="BY112" s="1">
        <v>209000</v>
      </c>
      <c r="BZ112" s="1">
        <v>20000</v>
      </c>
      <c r="CA112" s="1">
        <v>0</v>
      </c>
      <c r="CB112" s="1">
        <v>1</v>
      </c>
    </row>
    <row r="113" spans="1:80" x14ac:dyDescent="0.2">
      <c r="A113" s="2">
        <v>442800</v>
      </c>
      <c r="B113" s="1">
        <v>4.6088906373638799E-2</v>
      </c>
      <c r="C113" s="1">
        <v>4.92964700331477E-3</v>
      </c>
      <c r="D113" s="1">
        <v>7.0389109565951999E-2</v>
      </c>
      <c r="E113" s="1">
        <v>4.7181886858881403E-2</v>
      </c>
      <c r="F113" s="1">
        <v>4.0508525724645097E-2</v>
      </c>
      <c r="G113" s="1">
        <v>2.6066415001561701E-2</v>
      </c>
      <c r="H113" s="1">
        <v>8.7453387730845808E-3</v>
      </c>
      <c r="I113" s="1">
        <v>0.23045988935692299</v>
      </c>
      <c r="J113" s="1">
        <v>3.9110943714190001E-3</v>
      </c>
      <c r="K113" s="1">
        <v>0</v>
      </c>
      <c r="L113" s="1">
        <v>5.8732809091968496E-3</v>
      </c>
      <c r="M113" s="1">
        <v>5.2828921766558604E-21</v>
      </c>
      <c r="N113" s="1">
        <v>2.6625960992563099E-3</v>
      </c>
      <c r="O113" s="1">
        <v>1.8231082529593899E-3</v>
      </c>
      <c r="P113" s="1">
        <v>6.4024614896162203E-8</v>
      </c>
      <c r="Q113" s="1">
        <v>1.5973678431402399E-12</v>
      </c>
      <c r="R113" s="1">
        <v>1.01264252437666E-2</v>
      </c>
      <c r="S113" s="1">
        <v>2.9084988882972801E-4</v>
      </c>
      <c r="T113" s="1">
        <v>4.0931311627935699E-6</v>
      </c>
      <c r="U113" s="1">
        <v>1.1676797324253899E-3</v>
      </c>
      <c r="V113" s="1">
        <v>8.4297008882043995E-5</v>
      </c>
      <c r="W113" s="1">
        <v>3.5560126032775698E-14</v>
      </c>
      <c r="X113" s="1">
        <v>6.0392877255871004E-13</v>
      </c>
      <c r="Y113" s="1">
        <v>4.6512774864858497E-33</v>
      </c>
      <c r="Z113" s="1">
        <v>4.6274474312232996E-6</v>
      </c>
      <c r="AA113" s="1">
        <v>1.5035546904875899E-3</v>
      </c>
      <c r="AB113" s="1">
        <v>3.49896571595296E-10</v>
      </c>
      <c r="AC113" s="1">
        <v>1.7127733095040001E-26</v>
      </c>
      <c r="AD113" s="1">
        <v>1.06831903550844E-3</v>
      </c>
      <c r="AE113" s="1">
        <v>3.9301226185674798E-7</v>
      </c>
      <c r="AF113" s="1">
        <v>2.0239712647881799E-9</v>
      </c>
      <c r="AG113" s="1">
        <v>2.61151536032368E-11</v>
      </c>
      <c r="AH113" s="1">
        <v>1.12266845921115E-11</v>
      </c>
      <c r="AI113" s="1">
        <v>2.5626107993054099E-14</v>
      </c>
      <c r="AJ113" s="1">
        <v>1.0659341434148001E-10</v>
      </c>
      <c r="AK113" s="1">
        <v>4.3360917412178799E-11</v>
      </c>
      <c r="AL113" s="1">
        <v>7.2609229189951401E-4</v>
      </c>
      <c r="AM113" s="1">
        <v>5.7678607361867102E-11</v>
      </c>
      <c r="AN113" s="1">
        <v>8.2329364149972595E-14</v>
      </c>
      <c r="AO113" s="1">
        <v>0.27168697158391403</v>
      </c>
      <c r="AP113" s="1">
        <v>1.05145736593631E-10</v>
      </c>
      <c r="AQ113" s="1">
        <v>2.75061184633674E-2</v>
      </c>
      <c r="AR113" s="1">
        <v>0.124835458795292</v>
      </c>
      <c r="AS113" s="1">
        <v>4.0164039578908599E-14</v>
      </c>
      <c r="AT113" s="1">
        <v>2.0910240941754099E-5</v>
      </c>
      <c r="AU113" s="1">
        <v>5.3526678133990597E-13</v>
      </c>
      <c r="AV113" s="1">
        <v>0</v>
      </c>
      <c r="AW113" s="1">
        <v>3.5240694690418099E-7</v>
      </c>
      <c r="AX113" s="1">
        <v>0</v>
      </c>
      <c r="AY113" s="1">
        <v>4.18496582664056E-45</v>
      </c>
      <c r="AZ113" s="1">
        <v>1.76403202914154E-56</v>
      </c>
      <c r="BA113" t="s">
        <v>240</v>
      </c>
      <c r="BB113" s="1">
        <v>0</v>
      </c>
      <c r="BC113" s="1">
        <v>2.12782398903443E-31</v>
      </c>
      <c r="BD113" s="1">
        <v>1.38409076498104E-3</v>
      </c>
      <c r="BE113" s="1">
        <v>5.0036654942780196E-3</v>
      </c>
      <c r="BF113" s="1">
        <v>1.8498708028165199E-5</v>
      </c>
      <c r="BG113" t="s">
        <v>241</v>
      </c>
      <c r="BH113" s="1">
        <v>2.7018464946636499E-4</v>
      </c>
      <c r="BI113" s="1">
        <v>2.0093808209288998E-3</v>
      </c>
      <c r="BJ113" s="1">
        <v>2.0534039525132601E-6</v>
      </c>
      <c r="BK113" s="1">
        <v>0.26920571916881297</v>
      </c>
      <c r="BL113" s="1">
        <v>6.4719014398357501E-6</v>
      </c>
      <c r="BM113" s="1">
        <v>8.7107064309911092E-9</v>
      </c>
      <c r="BN113" s="1">
        <v>1.20501340659993E-15</v>
      </c>
      <c r="BO113" s="1">
        <v>1.0474421909929401E-5</v>
      </c>
      <c r="BP113" s="1">
        <v>3.7892905980875999E-11</v>
      </c>
      <c r="BQ113" s="1">
        <v>2.9829408075041199E-6</v>
      </c>
      <c r="BR113" s="1">
        <v>2.9628638616030199E-8</v>
      </c>
      <c r="BS113" s="1">
        <v>2.0566716080415602E-3</v>
      </c>
      <c r="BT113" s="1">
        <v>2.5474546457062401E-4</v>
      </c>
      <c r="BU113" s="1">
        <v>3.45737687086051E-6</v>
      </c>
      <c r="BV113" s="1">
        <v>1.70815070989157E-6</v>
      </c>
      <c r="BW113" s="1">
        <v>3.6130909814472698E-8</v>
      </c>
      <c r="BX113" s="1">
        <v>1000000</v>
      </c>
      <c r="BY113" s="1">
        <v>209000</v>
      </c>
      <c r="BZ113" s="1">
        <v>20000</v>
      </c>
      <c r="CA113" s="1">
        <v>0</v>
      </c>
      <c r="CB113" s="1">
        <v>1</v>
      </c>
    </row>
    <row r="114" spans="1:80" x14ac:dyDescent="0.2">
      <c r="A114" s="2">
        <v>446400</v>
      </c>
      <c r="B114" s="1">
        <v>4.6100641375364702E-2</v>
      </c>
      <c r="C114" s="1">
        <v>4.9301092455636903E-3</v>
      </c>
      <c r="D114" s="1">
        <v>7.0431702330642998E-2</v>
      </c>
      <c r="E114" s="1">
        <v>4.7202918945782497E-2</v>
      </c>
      <c r="F114" s="1">
        <v>4.0528302273637698E-2</v>
      </c>
      <c r="G114" s="1">
        <v>2.6076180546897001E-2</v>
      </c>
      <c r="H114" s="1">
        <v>8.7453459578829308E-3</v>
      </c>
      <c r="I114" s="1">
        <v>0.23045991091131801</v>
      </c>
      <c r="J114" s="1">
        <v>3.8993593696930698E-3</v>
      </c>
      <c r="K114" s="1">
        <v>0</v>
      </c>
      <c r="L114" s="1">
        <v>5.8685273660693798E-3</v>
      </c>
      <c r="M114" s="1">
        <v>5.2828921766558897E-21</v>
      </c>
      <c r="N114" s="1">
        <v>2.43676508993516E-3</v>
      </c>
      <c r="O114" s="1">
        <v>1.6680223521966301E-3</v>
      </c>
      <c r="P114" s="1">
        <v>5.9757427396137296E-8</v>
      </c>
      <c r="Q114" s="1">
        <v>1.4627925032692099E-12</v>
      </c>
      <c r="R114" s="1">
        <v>1.0089250336957199E-2</v>
      </c>
      <c r="S114" s="1">
        <v>2.6687806477968201E-4</v>
      </c>
      <c r="T114" s="1">
        <v>4.0128672000179704E-6</v>
      </c>
      <c r="U114" s="1">
        <v>1.16385960170354E-3</v>
      </c>
      <c r="V114" s="1">
        <v>8.3670957539962702E-5</v>
      </c>
      <c r="W114" s="1">
        <v>3.3637172157591898E-14</v>
      </c>
      <c r="X114" s="1">
        <v>5.8662911720405102E-13</v>
      </c>
      <c r="Y114" s="1">
        <v>4.2848398749311698E-33</v>
      </c>
      <c r="Z114" s="1">
        <v>4.2783159452974296E-6</v>
      </c>
      <c r="AA114" s="1">
        <v>1.50768261691047E-3</v>
      </c>
      <c r="AB114" s="1">
        <v>3.5247001446829E-10</v>
      </c>
      <c r="AC114" s="1">
        <v>1.7228585847144E-26</v>
      </c>
      <c r="AD114" s="1">
        <v>1.06779562215608E-3</v>
      </c>
      <c r="AE114" s="1">
        <v>3.87685592115468E-7</v>
      </c>
      <c r="AF114" s="1">
        <v>1.9871299052834498E-9</v>
      </c>
      <c r="AG114" s="1">
        <v>2.6040379035878901E-11</v>
      </c>
      <c r="AH114" s="1">
        <v>1.1350497801449101E-11</v>
      </c>
      <c r="AI114" s="1">
        <v>2.4755096506520701E-14</v>
      </c>
      <c r="AJ114" s="1">
        <v>1.0340493212924301E-10</v>
      </c>
      <c r="AK114" s="1">
        <v>4.2664099068571398E-11</v>
      </c>
      <c r="AL114" s="1">
        <v>7.2525897594556004E-4</v>
      </c>
      <c r="AM114" s="1">
        <v>5.4235717871743399E-11</v>
      </c>
      <c r="AN114" s="1">
        <v>8.3647836310223502E-14</v>
      </c>
      <c r="AO114" s="1">
        <v>0.271727201413616</v>
      </c>
      <c r="AP114" s="1">
        <v>9.9069847528392101E-11</v>
      </c>
      <c r="AQ114" s="1">
        <v>2.7491266150099499E-2</v>
      </c>
      <c r="AR114" s="1">
        <v>0.12538113212789001</v>
      </c>
      <c r="AS114" s="1">
        <v>3.7418265112652401E-14</v>
      </c>
      <c r="AT114" s="1">
        <v>2.06791366983063E-5</v>
      </c>
      <c r="AU114" s="1">
        <v>5.3842047321493001E-13</v>
      </c>
      <c r="AV114" s="1">
        <v>0</v>
      </c>
      <c r="AW114" s="1">
        <v>3.4595196905425801E-7</v>
      </c>
      <c r="AX114" s="1">
        <v>0</v>
      </c>
      <c r="AY114" s="1">
        <v>3.3016589683050801E-45</v>
      </c>
      <c r="AZ114" s="1">
        <v>9.2781986151768706E-57</v>
      </c>
      <c r="BA114" t="s">
        <v>242</v>
      </c>
      <c r="BB114" s="1">
        <v>0</v>
      </c>
      <c r="BC114" s="1">
        <v>1.79498381017355E-31</v>
      </c>
      <c r="BD114" s="1">
        <v>1.4016063634545101E-3</v>
      </c>
      <c r="BE114" s="1">
        <v>5.1649825423343097E-3</v>
      </c>
      <c r="BF114" s="1">
        <v>1.8192160095869099E-5</v>
      </c>
      <c r="BG114" t="s">
        <v>243</v>
      </c>
      <c r="BH114" s="1">
        <v>2.5973863042955901E-4</v>
      </c>
      <c r="BI114" s="1">
        <v>2.0026594469600301E-3</v>
      </c>
      <c r="BJ114" s="1">
        <v>2.04106554872653E-6</v>
      </c>
      <c r="BK114" s="1">
        <v>0.267100581298924</v>
      </c>
      <c r="BL114" s="1">
        <v>6.3158799308059398E-6</v>
      </c>
      <c r="BM114" s="1">
        <v>8.5059713469205805E-9</v>
      </c>
      <c r="BN114" s="1">
        <v>1.16346120117347E-15</v>
      </c>
      <c r="BO114" s="1">
        <v>1.0134658559008701E-5</v>
      </c>
      <c r="BP114" s="1">
        <v>3.72942833232264E-11</v>
      </c>
      <c r="BQ114" s="1">
        <v>2.8797892096916999E-6</v>
      </c>
      <c r="BR114" s="1">
        <v>2.77835868177933E-8</v>
      </c>
      <c r="BS114" s="1">
        <v>1.9484551076522499E-3</v>
      </c>
      <c r="BT114" s="1">
        <v>2.4672751244862799E-4</v>
      </c>
      <c r="BU114" s="1">
        <v>3.3406525600227902E-6</v>
      </c>
      <c r="BV114" s="1">
        <v>1.64794625461721E-6</v>
      </c>
      <c r="BW114" s="1">
        <v>3.44309695280419E-8</v>
      </c>
      <c r="BX114" s="1">
        <v>1000000</v>
      </c>
      <c r="BY114" s="1">
        <v>209000</v>
      </c>
      <c r="BZ114" s="1">
        <v>20000</v>
      </c>
      <c r="CA114" s="1">
        <v>0</v>
      </c>
      <c r="CB114" s="1">
        <v>1</v>
      </c>
    </row>
    <row r="115" spans="1:80" x14ac:dyDescent="0.2">
      <c r="A115" s="2">
        <v>450000</v>
      </c>
      <c r="B115" s="1">
        <v>4.6113477520763398E-2</v>
      </c>
      <c r="C115" s="1">
        <v>4.9306150710401297E-3</v>
      </c>
      <c r="D115" s="1">
        <v>7.04700152208209E-2</v>
      </c>
      <c r="E115" s="1">
        <v>4.7221746878964903E-2</v>
      </c>
      <c r="F115" s="1">
        <v>4.0547991022410003E-2</v>
      </c>
      <c r="G115" s="1">
        <v>2.6085847830868002E-2</v>
      </c>
      <c r="H115" s="1">
        <v>8.7453515919725996E-3</v>
      </c>
      <c r="I115" s="1">
        <v>0.230459927814054</v>
      </c>
      <c r="J115" s="1">
        <v>3.88652322429426E-3</v>
      </c>
      <c r="K115" s="1">
        <v>9.2614608594944694E-16</v>
      </c>
      <c r="L115" s="1">
        <v>5.8633157954181801E-3</v>
      </c>
      <c r="M115" s="1">
        <v>5.24154133484435E-21</v>
      </c>
      <c r="N115" s="1">
        <v>2.2832601467210902E-3</v>
      </c>
      <c r="O115" s="1">
        <v>1.5476468509554499E-3</v>
      </c>
      <c r="P115" s="1">
        <v>5.62891435469891E-8</v>
      </c>
      <c r="Q115" s="1">
        <v>1.3552784758029799E-12</v>
      </c>
      <c r="R115" s="1">
        <v>1.0048544723239201E-2</v>
      </c>
      <c r="S115" s="1">
        <v>5.4586063441870303E-5</v>
      </c>
      <c r="T115" s="1">
        <v>3.7365128507753798E-6</v>
      </c>
      <c r="U115" s="1">
        <v>1.15968220382059E-3</v>
      </c>
      <c r="V115" s="1">
        <v>8.2989348655606706E-5</v>
      </c>
      <c r="W115" s="1">
        <v>6.9424836011480396E-14</v>
      </c>
      <c r="X115" s="1">
        <v>5.6821611214421798E-13</v>
      </c>
      <c r="Y115" s="1">
        <v>3.9158848654143398E-33</v>
      </c>
      <c r="Z115" s="1">
        <v>1.0118363839345E-5</v>
      </c>
      <c r="AA115" s="1">
        <v>1.50986121654687E-3</v>
      </c>
      <c r="AB115" s="1">
        <v>6.8930184345265996E-10</v>
      </c>
      <c r="AC115" s="1">
        <v>3.4563554054470797E-27</v>
      </c>
      <c r="AD115" s="1">
        <v>1.0667230527053001E-3</v>
      </c>
      <c r="AE115" s="1">
        <v>3.8192374422796499E-7</v>
      </c>
      <c r="AF115" s="1">
        <v>1.9474755560193199E-9</v>
      </c>
      <c r="AG115" s="1">
        <v>2.5123882881321201E-11</v>
      </c>
      <c r="AH115" s="1">
        <v>1.03754740511621E-11</v>
      </c>
      <c r="AI115" s="1">
        <v>2.6911010493344599E-13</v>
      </c>
      <c r="AJ115" s="1">
        <v>1.0072919824691E-10</v>
      </c>
      <c r="AK115" s="1">
        <v>6.5351447984780699E-11</v>
      </c>
      <c r="AL115" s="1">
        <v>7.2281564500340401E-4</v>
      </c>
      <c r="AM115" s="1">
        <v>5.1674908815053599E-11</v>
      </c>
      <c r="AN115" s="1">
        <v>2.01482238175174E-13</v>
      </c>
      <c r="AO115" s="1">
        <v>0.271768520928242</v>
      </c>
      <c r="AP115" s="1">
        <v>9.5104983175897606E-11</v>
      </c>
      <c r="AQ115" s="1">
        <v>2.7474499092312501E-2</v>
      </c>
      <c r="AR115" s="1">
        <v>0.125809224484595</v>
      </c>
      <c r="AS115" s="1">
        <v>3.4816886473818198E-14</v>
      </c>
      <c r="AT115" s="1">
        <v>2.0493772558671799E-5</v>
      </c>
      <c r="AU115" s="1">
        <v>1.3603478865906799E-13</v>
      </c>
      <c r="AV115" s="1">
        <v>0</v>
      </c>
      <c r="AW115" s="1">
        <v>1.2739263502115999E-6</v>
      </c>
      <c r="AX115" s="1">
        <v>0</v>
      </c>
      <c r="AY115" s="1">
        <v>2.6370565186748199E-45</v>
      </c>
      <c r="AZ115" s="1">
        <v>5.1450069628103303E-57</v>
      </c>
      <c r="BA115" t="s">
        <v>244</v>
      </c>
      <c r="BB115" s="1">
        <v>0</v>
      </c>
      <c r="BC115" s="1">
        <v>1.5068261403273099E-31</v>
      </c>
      <c r="BD115" s="1">
        <v>1.3943055944838801E-3</v>
      </c>
      <c r="BE115" s="1">
        <v>5.2405877084646503E-3</v>
      </c>
      <c r="BF115" s="1">
        <v>1.7878290321976699E-5</v>
      </c>
      <c r="BG115" s="1">
        <v>1.2476323919430701E-10</v>
      </c>
      <c r="BH115" s="1">
        <v>2.5629737073562102E-4</v>
      </c>
      <c r="BI115" s="1">
        <v>1.9951055158218202E-3</v>
      </c>
      <c r="BJ115" s="1">
        <v>2.0320001652830499E-6</v>
      </c>
      <c r="BK115" s="1">
        <v>0.26562881711220698</v>
      </c>
      <c r="BL115" s="1">
        <v>1.21735013063761E-5</v>
      </c>
      <c r="BM115" s="1">
        <v>3.1205590943826999E-8</v>
      </c>
      <c r="BN115" s="1">
        <v>8.9615424052744108E-16</v>
      </c>
      <c r="BO115" s="1">
        <v>9.2828200815446496E-6</v>
      </c>
      <c r="BP115" s="1">
        <v>2.9103515103518101E-11</v>
      </c>
      <c r="BQ115" s="1">
        <v>2.7742043743098701E-6</v>
      </c>
      <c r="BR115" s="1">
        <v>7.2789295474030204E-6</v>
      </c>
      <c r="BS115" s="1">
        <v>2.4128664134335101E-3</v>
      </c>
      <c r="BT115" s="1">
        <v>4.0016320711116001E-5</v>
      </c>
      <c r="BU115" s="1">
        <v>2.6356051530313002E-6</v>
      </c>
      <c r="BV115" s="1">
        <v>1.27218066687368E-6</v>
      </c>
      <c r="BW115" s="1">
        <v>7.1663349131936995E-8</v>
      </c>
      <c r="BX115" s="1">
        <v>1000000</v>
      </c>
      <c r="BY115" s="1">
        <v>209000</v>
      </c>
      <c r="BZ115" s="1">
        <v>20000</v>
      </c>
      <c r="CA115" s="1">
        <v>0</v>
      </c>
      <c r="CB115" s="1">
        <v>1</v>
      </c>
    </row>
    <row r="116" spans="1:80" x14ac:dyDescent="0.2">
      <c r="A116" s="2">
        <v>453600</v>
      </c>
      <c r="B116" s="1">
        <v>4.6192577665444601E-2</v>
      </c>
      <c r="C116" s="1">
        <v>4.9337591552240196E-3</v>
      </c>
      <c r="D116" s="1">
        <v>7.0532429271196795E-2</v>
      </c>
      <c r="E116" s="1">
        <v>4.72491478438E-2</v>
      </c>
      <c r="F116" s="1">
        <v>4.0628512563715101E-2</v>
      </c>
      <c r="G116" s="1">
        <v>2.6120995139816298E-2</v>
      </c>
      <c r="H116" s="1">
        <v>8.7453542594860302E-3</v>
      </c>
      <c r="I116" s="1">
        <v>0.23045993582662799</v>
      </c>
      <c r="J116" s="1">
        <v>3.80742307961304E-3</v>
      </c>
      <c r="K116" s="1">
        <v>6.5347047057183101E-15</v>
      </c>
      <c r="L116" s="1">
        <v>5.8309199358848396E-3</v>
      </c>
      <c r="M116" s="1">
        <v>4.4107043548010401E-21</v>
      </c>
      <c r="N116" s="1">
        <v>2.5189214099619302E-3</v>
      </c>
      <c r="O116" s="1">
        <v>1.5074094802913099E-3</v>
      </c>
      <c r="P116" s="1">
        <v>5.2693315928576397E-8</v>
      </c>
      <c r="Q116" s="1">
        <v>1.24558989174153E-12</v>
      </c>
      <c r="R116" s="1">
        <v>1.00338680075418E-2</v>
      </c>
      <c r="S116" s="1">
        <v>7.7919975384713597E-6</v>
      </c>
      <c r="T116" s="1">
        <v>4.0793934027481603E-6</v>
      </c>
      <c r="U116" s="1">
        <v>1.1339675332534399E-3</v>
      </c>
      <c r="V116" s="1">
        <v>7.8862254416659498E-5</v>
      </c>
      <c r="W116" s="1">
        <v>4.1762931164738299E-13</v>
      </c>
      <c r="X116" s="1">
        <v>4.6573911071456698E-13</v>
      </c>
      <c r="Y116" s="1">
        <v>2.2334117848387402E-33</v>
      </c>
      <c r="Z116" s="1">
        <v>3.5564066473395297E-5</v>
      </c>
      <c r="AA116" s="1">
        <v>1.49709199849291E-3</v>
      </c>
      <c r="AB116" s="1">
        <v>2.2550982498548501E-9</v>
      </c>
      <c r="AC116" s="1">
        <v>9.0169593655004095E-27</v>
      </c>
      <c r="AD116" s="1">
        <v>1.0491740039197501E-3</v>
      </c>
      <c r="AE116" s="1">
        <v>3.4787485450206097E-7</v>
      </c>
      <c r="AF116" s="1">
        <v>1.7174312534022E-9</v>
      </c>
      <c r="AG116" s="1">
        <v>1.58961711955505E-11</v>
      </c>
      <c r="AH116" s="1">
        <v>3.7402897889703898E-12</v>
      </c>
      <c r="AI116" s="1">
        <v>7.8453168226056507E-12</v>
      </c>
      <c r="AJ116" s="1">
        <v>1.01024182343613E-10</v>
      </c>
      <c r="AK116" s="1">
        <v>1.0056017571569499E-9</v>
      </c>
      <c r="AL116" s="1">
        <v>6.9548270945349799E-4</v>
      </c>
      <c r="AM116" s="1">
        <v>4.9715722985467002E-11</v>
      </c>
      <c r="AN116" s="1">
        <v>7.5491678840575496E-12</v>
      </c>
      <c r="AO116" s="1">
        <v>0.27179178941250298</v>
      </c>
      <c r="AP116" s="1">
        <v>9.5578243556614896E-11</v>
      </c>
      <c r="AQ116" s="1">
        <v>2.7362618232107901E-2</v>
      </c>
      <c r="AR116" s="1">
        <v>0.12585433412865599</v>
      </c>
      <c r="AS116" s="1">
        <v>2.7966927546435301E-14</v>
      </c>
      <c r="AT116" s="1">
        <v>2.02274628830146E-5</v>
      </c>
      <c r="AU116" s="1">
        <v>5.06890285468377E-13</v>
      </c>
      <c r="AV116" s="1">
        <v>0</v>
      </c>
      <c r="AW116" s="1">
        <v>2.6702040630915201E-6</v>
      </c>
      <c r="AX116" s="1">
        <v>0</v>
      </c>
      <c r="AY116" s="1">
        <v>1.2502216350746E-45</v>
      </c>
      <c r="AZ116" s="1">
        <v>1.9844595915729199E-57</v>
      </c>
      <c r="BA116" t="s">
        <v>245</v>
      </c>
      <c r="BB116" s="1">
        <v>0</v>
      </c>
      <c r="BC116" s="1">
        <v>9.0494703499975905E-32</v>
      </c>
      <c r="BD116" s="1">
        <v>1.1381860846712199E-3</v>
      </c>
      <c r="BE116" s="1">
        <v>4.5413014009065096E-3</v>
      </c>
      <c r="BF116" s="1">
        <v>1.7074204914694299E-5</v>
      </c>
      <c r="BG116" s="1">
        <v>8.3896664196904397E-10</v>
      </c>
      <c r="BH116" s="1">
        <v>3.2022850411061001E-4</v>
      </c>
      <c r="BI116" s="1">
        <v>1.9445543086275901E-3</v>
      </c>
      <c r="BJ116" s="1">
        <v>1.9133227645096698E-6</v>
      </c>
      <c r="BK116" s="1">
        <v>0.26393779109435</v>
      </c>
      <c r="BL116" s="1">
        <v>4.5960887401553099E-5</v>
      </c>
      <c r="BM116" s="1">
        <v>6.4621503737761705E-8</v>
      </c>
      <c r="BN116" s="1">
        <v>8.39879203329476E-16</v>
      </c>
      <c r="BO116" s="1">
        <v>1.4613847950796E-5</v>
      </c>
      <c r="BP116" s="1">
        <v>2.79846843449332E-11</v>
      </c>
      <c r="BQ116" s="1">
        <v>4.2366173527358604E-6</v>
      </c>
      <c r="BR116" s="1">
        <v>5.0876569611772103E-5</v>
      </c>
      <c r="BS116" s="1">
        <v>2.2300671293674101E-3</v>
      </c>
      <c r="BT116" s="1">
        <v>6.2703293198813404E-6</v>
      </c>
      <c r="BU116" s="1">
        <v>3.3240386518418999E-6</v>
      </c>
      <c r="BV116" s="1">
        <v>1.3508476629809901E-6</v>
      </c>
      <c r="BW116" s="1">
        <v>4.5361442122864801E-7</v>
      </c>
      <c r="BX116" s="1">
        <v>1000000</v>
      </c>
      <c r="BY116" s="1">
        <v>209000</v>
      </c>
      <c r="BZ116" s="1">
        <v>20000</v>
      </c>
      <c r="CA116" s="1">
        <v>0</v>
      </c>
      <c r="CB116" s="1">
        <v>1</v>
      </c>
    </row>
    <row r="117" spans="1:80" x14ac:dyDescent="0.2">
      <c r="A117" s="2">
        <v>457200</v>
      </c>
      <c r="B117" s="1">
        <v>4.6416173906674699E-2</v>
      </c>
      <c r="C117" s="1">
        <v>4.9426287862809901E-3</v>
      </c>
      <c r="D117" s="1">
        <v>7.0671916163232304E-2</v>
      </c>
      <c r="E117" s="1">
        <v>4.7302975113047298E-2</v>
      </c>
      <c r="F117" s="1">
        <v>4.0833943947745997E-2</v>
      </c>
      <c r="G117" s="1">
        <v>2.6200259375580001E-2</v>
      </c>
      <c r="H117" s="1">
        <v>8.7453602891520502E-3</v>
      </c>
      <c r="I117" s="1">
        <v>0.23045995394171701</v>
      </c>
      <c r="J117" s="1">
        <v>3.58382683838291E-3</v>
      </c>
      <c r="K117" s="1">
        <v>1.32685322213943E-14</v>
      </c>
      <c r="L117" s="1">
        <v>5.7366039280054102E-3</v>
      </c>
      <c r="M117" s="1">
        <v>2.67253500778724E-21</v>
      </c>
      <c r="N117" s="1">
        <v>2.9239425616794401E-3</v>
      </c>
      <c r="O117" s="1">
        <v>1.5503506090056799E-3</v>
      </c>
      <c r="P117" s="1">
        <v>4.53560501412597E-8</v>
      </c>
      <c r="Q117" s="1">
        <v>1.0295738099338101E-12</v>
      </c>
      <c r="R117" s="1">
        <v>1.01219723270162E-2</v>
      </c>
      <c r="S117" s="1">
        <v>4.1614462036648799E-6</v>
      </c>
      <c r="T117" s="1">
        <v>8.8655768977091392E-6</v>
      </c>
      <c r="U117" s="1">
        <v>1.0615430029265701E-3</v>
      </c>
      <c r="V117" s="1">
        <v>6.7868088488033695E-5</v>
      </c>
      <c r="W117" s="1">
        <v>7.7008308047298998E-13</v>
      </c>
      <c r="X117" s="1">
        <v>2.5937348810205902E-13</v>
      </c>
      <c r="Y117" s="1">
        <v>4.2769090808486601E-34</v>
      </c>
      <c r="Z117" s="1">
        <v>4.3872560507699197E-5</v>
      </c>
      <c r="AA117" s="1">
        <v>1.4335993220438901E-3</v>
      </c>
      <c r="AB117" s="1">
        <v>2.3421689461044099E-9</v>
      </c>
      <c r="AC117" s="1">
        <v>1.96797517468156E-26</v>
      </c>
      <c r="AD117" s="1">
        <v>9.9684099454832209E-4</v>
      </c>
      <c r="AE117" s="1">
        <v>2.6427816179505099E-7</v>
      </c>
      <c r="AF117" s="1">
        <v>1.1863048555619501E-9</v>
      </c>
      <c r="AG117" s="1">
        <v>1.00628311165744E-11</v>
      </c>
      <c r="AH117" s="1">
        <v>2.4832829961234601E-12</v>
      </c>
      <c r="AI117" s="1">
        <v>1.4866178475790401E-11</v>
      </c>
      <c r="AJ117" s="1">
        <v>7.6533987078052505E-11</v>
      </c>
      <c r="AK117" s="1">
        <v>3.0048579550897598E-9</v>
      </c>
      <c r="AL117" s="1">
        <v>6.1100544208123595E-4</v>
      </c>
      <c r="AM117" s="1">
        <v>4.05963382185248E-11</v>
      </c>
      <c r="AN117" s="1">
        <v>2.2909618321198898E-11</v>
      </c>
      <c r="AO117" s="1">
        <v>0.27108982593305597</v>
      </c>
      <c r="AP117" s="1">
        <v>7.9661323764391795E-11</v>
      </c>
      <c r="AQ117" s="1">
        <v>2.70349827566022E-2</v>
      </c>
      <c r="AR117" s="1">
        <v>0.12568631346466999</v>
      </c>
      <c r="AS117" s="1">
        <v>1.5855275608788699E-14</v>
      </c>
      <c r="AT117" s="1">
        <v>1.9330109507071399E-5</v>
      </c>
      <c r="AU117" s="1">
        <v>9.2884379343608504E-13</v>
      </c>
      <c r="AV117" s="1">
        <v>0</v>
      </c>
      <c r="AW117" s="1">
        <v>3.6536561878888199E-6</v>
      </c>
      <c r="AX117" s="1">
        <v>0</v>
      </c>
      <c r="AY117" s="1">
        <v>1.4890307064336299E-46</v>
      </c>
      <c r="AZ117" s="1">
        <v>2.0708607391212101E-58</v>
      </c>
      <c r="BA117" t="s">
        <v>246</v>
      </c>
      <c r="BB117" s="1">
        <v>0</v>
      </c>
      <c r="BC117" s="1">
        <v>2.5027729178075097E-32</v>
      </c>
      <c r="BD117" s="1">
        <v>7.2554713731666802E-4</v>
      </c>
      <c r="BE117" s="1">
        <v>3.2745048824782E-3</v>
      </c>
      <c r="BF117" s="1">
        <v>1.56800710031912E-5</v>
      </c>
      <c r="BG117" s="1">
        <v>1.67061094430996E-9</v>
      </c>
      <c r="BH117" s="1">
        <v>3.7788759651154001E-4</v>
      </c>
      <c r="BI117" s="1">
        <v>1.8026660030682801E-3</v>
      </c>
      <c r="BJ117" s="1">
        <v>1.5505788361264001E-6</v>
      </c>
      <c r="BK117" s="1">
        <v>0.26220406252899697</v>
      </c>
      <c r="BL117" s="1">
        <v>6.6205022696029904E-5</v>
      </c>
      <c r="BM117" s="1">
        <v>8.4558096805853394E-8</v>
      </c>
      <c r="BN117" s="1">
        <v>7.5965472027655399E-16</v>
      </c>
      <c r="BO117" s="1">
        <v>1.99708480268235E-5</v>
      </c>
      <c r="BP117" s="1">
        <v>2.6559537762117801E-11</v>
      </c>
      <c r="BQ117" s="1">
        <v>5.6378657257570898E-6</v>
      </c>
      <c r="BR117" s="1">
        <v>8.6430219729677105E-5</v>
      </c>
      <c r="BS117" s="1">
        <v>1.90967356357158E-3</v>
      </c>
      <c r="BT117" s="1">
        <v>3.9218876377147099E-6</v>
      </c>
      <c r="BU117" s="1">
        <v>4.4294980909409801E-6</v>
      </c>
      <c r="BV117" s="1">
        <v>1.6828047184735299E-6</v>
      </c>
      <c r="BW117" s="1">
        <v>9.7178021075998205E-7</v>
      </c>
      <c r="BX117" s="1">
        <v>1000000</v>
      </c>
      <c r="BY117" s="1">
        <v>209000</v>
      </c>
      <c r="BZ117" s="1">
        <v>20000</v>
      </c>
      <c r="CA117" s="1">
        <v>0</v>
      </c>
      <c r="CB117" s="1">
        <v>1</v>
      </c>
    </row>
    <row r="118" spans="1:80" x14ac:dyDescent="0.2">
      <c r="A118" s="2">
        <v>460800</v>
      </c>
      <c r="B118" s="1">
        <v>4.67684045672314E-2</v>
      </c>
      <c r="C118" s="1">
        <v>4.9564730214334196E-3</v>
      </c>
      <c r="D118" s="1">
        <v>7.0875193201002898E-2</v>
      </c>
      <c r="E118" s="1">
        <v>4.7380819122874597E-2</v>
      </c>
      <c r="F118" s="1">
        <v>4.1137634822239401E-2</v>
      </c>
      <c r="G118" s="1">
        <v>2.63165588680827E-2</v>
      </c>
      <c r="H118" s="1">
        <v>8.7453696509405595E-3</v>
      </c>
      <c r="I118" s="1">
        <v>0.23045998205701099</v>
      </c>
      <c r="J118" s="1">
        <v>3.2315961778262201E-3</v>
      </c>
      <c r="K118" s="1">
        <v>1.83357072169559E-14</v>
      </c>
      <c r="L118" s="1">
        <v>5.5789002084530104E-3</v>
      </c>
      <c r="M118" s="1">
        <v>1.1914954221503901E-21</v>
      </c>
      <c r="N118" s="1">
        <v>3.1771693970229099E-3</v>
      </c>
      <c r="O118" s="1">
        <v>1.6712652207420799E-3</v>
      </c>
      <c r="P118" s="1">
        <v>3.6639391798594101E-8</v>
      </c>
      <c r="Q118" s="1">
        <v>7.8629136740743998E-13</v>
      </c>
      <c r="R118" s="1">
        <v>1.00984733120804E-2</v>
      </c>
      <c r="S118" s="1">
        <v>3.7211424592428399E-6</v>
      </c>
      <c r="T118" s="1">
        <v>1.3406265118215799E-5</v>
      </c>
      <c r="U118" s="1">
        <v>9.4828996922084795E-4</v>
      </c>
      <c r="V118" s="1">
        <v>5.25057007173157E-5</v>
      </c>
      <c r="W118" s="1">
        <v>8.8091325808188001E-13</v>
      </c>
      <c r="X118" s="1">
        <v>9.5353125695826504E-14</v>
      </c>
      <c r="Y118" s="1">
        <v>2.5279480111194602E-35</v>
      </c>
      <c r="Z118" s="1">
        <v>5.0555360746951997E-5</v>
      </c>
      <c r="AA118" s="1">
        <v>1.3042069654061799E-3</v>
      </c>
      <c r="AB118" s="1">
        <v>2.00658209679236E-9</v>
      </c>
      <c r="AC118" s="1">
        <v>2.65165234416031E-26</v>
      </c>
      <c r="AD118" s="1">
        <v>9.1262592017311199E-4</v>
      </c>
      <c r="AE118" s="1">
        <v>1.65204469246854E-7</v>
      </c>
      <c r="AF118" s="1">
        <v>6.3025729432636603E-10</v>
      </c>
      <c r="AG118" s="1">
        <v>5.4902046999822799E-12</v>
      </c>
      <c r="AH118" s="1">
        <v>1.38076586021085E-12</v>
      </c>
      <c r="AI118" s="1">
        <v>1.08683429496021E-11</v>
      </c>
      <c r="AJ118" s="1">
        <v>4.1117945589087102E-11</v>
      </c>
      <c r="AK118" s="1">
        <v>4.5203158941082604E-9</v>
      </c>
      <c r="AL118" s="1">
        <v>5.07585060108892E-4</v>
      </c>
      <c r="AM118" s="1">
        <v>2.4580644057294899E-11</v>
      </c>
      <c r="AN118" s="1">
        <v>2.4688368490094499E-11</v>
      </c>
      <c r="AO118" s="1">
        <v>0.26857078395873601</v>
      </c>
      <c r="AP118" s="1">
        <v>4.8949414911428403E-11</v>
      </c>
      <c r="AQ118" s="1">
        <v>2.6482443775711101E-2</v>
      </c>
      <c r="AR118" s="1">
        <v>0.12526841177172199</v>
      </c>
      <c r="AS118" s="1">
        <v>6.1797760911937102E-15</v>
      </c>
      <c r="AT118" s="1">
        <v>1.7711412274299999E-5</v>
      </c>
      <c r="AU118" s="1">
        <v>9.7294335020592295E-13</v>
      </c>
      <c r="AV118" s="1">
        <v>0</v>
      </c>
      <c r="AW118" s="1">
        <v>4.1681419282048198E-6</v>
      </c>
      <c r="AX118" s="1">
        <v>0</v>
      </c>
      <c r="AY118" s="1">
        <v>3.9774814154973999E-48</v>
      </c>
      <c r="AZ118" s="1">
        <v>5.2101915600546602E-60</v>
      </c>
      <c r="BA118" t="s">
        <v>247</v>
      </c>
      <c r="BB118" s="1">
        <v>0</v>
      </c>
      <c r="BC118" s="1">
        <v>3.00564826751615E-33</v>
      </c>
      <c r="BD118" s="1">
        <v>5.1415990912513003E-4</v>
      </c>
      <c r="BE118" s="1">
        <v>2.4326646281592301E-3</v>
      </c>
      <c r="BF118" s="1">
        <v>1.40929809958286E-5</v>
      </c>
      <c r="BG118" s="1">
        <v>2.3081384248586801E-9</v>
      </c>
      <c r="BH118" s="1">
        <v>3.4266151869907899E-4</v>
      </c>
      <c r="BI118" s="1">
        <v>1.5836818094728E-3</v>
      </c>
      <c r="BJ118" s="1">
        <v>1.16684289392734E-6</v>
      </c>
      <c r="BK118" s="1">
        <v>0.26143898124842901</v>
      </c>
      <c r="BL118" s="1">
        <v>7.6349481565166294E-5</v>
      </c>
      <c r="BM118" s="1">
        <v>8.83647359205602E-8</v>
      </c>
      <c r="BN118" s="1">
        <v>5.5833903465753901E-16</v>
      </c>
      <c r="BO118" s="1">
        <v>2.2283475156491701E-5</v>
      </c>
      <c r="BP118" s="1">
        <v>2.0735180804524999E-11</v>
      </c>
      <c r="BQ118" s="1">
        <v>6.2218040386633004E-6</v>
      </c>
      <c r="BR118" s="1">
        <v>1.1780595176030401E-4</v>
      </c>
      <c r="BS118" s="1">
        <v>1.9093523628710199E-3</v>
      </c>
      <c r="BT118" s="1">
        <v>3.5121546229806401E-6</v>
      </c>
      <c r="BU118" s="1">
        <v>4.71862409050772E-6</v>
      </c>
      <c r="BV118" s="1">
        <v>1.8154971846428499E-6</v>
      </c>
      <c r="BW118" s="1">
        <v>1.4368859216746201E-6</v>
      </c>
      <c r="BX118" s="1">
        <v>1000000</v>
      </c>
      <c r="BY118" s="1">
        <v>209000</v>
      </c>
      <c r="BZ118" s="1">
        <v>20000</v>
      </c>
      <c r="CA118" s="1">
        <v>0</v>
      </c>
      <c r="CB118" s="1">
        <v>1</v>
      </c>
    </row>
    <row r="119" spans="1:80" x14ac:dyDescent="0.2">
      <c r="A119" s="2">
        <v>464400</v>
      </c>
      <c r="B119" s="1">
        <v>4.7182110998911002E-2</v>
      </c>
      <c r="C119" s="1">
        <v>4.9725558217675499E-3</v>
      </c>
      <c r="D119" s="1">
        <v>7.1095166684474895E-2</v>
      </c>
      <c r="E119" s="1">
        <v>4.7464517763721702E-2</v>
      </c>
      <c r="F119" s="1">
        <v>4.1474106351062703E-2</v>
      </c>
      <c r="G119" s="1">
        <v>2.6444575562053398E-2</v>
      </c>
      <c r="H119" s="1">
        <v>8.7453807274983104E-3</v>
      </c>
      <c r="I119" s="1">
        <v>0.230460015306622</v>
      </c>
      <c r="J119" s="1">
        <v>2.8178897461466298E-3</v>
      </c>
      <c r="K119" s="1">
        <v>2.1207923192835701E-14</v>
      </c>
      <c r="L119" s="1">
        <v>5.3767317486190201E-3</v>
      </c>
      <c r="M119" s="1">
        <v>4.3510488232167097E-22</v>
      </c>
      <c r="N119" s="1">
        <v>3.3558520411490298E-3</v>
      </c>
      <c r="O119" s="1">
        <v>1.7444057280013301E-3</v>
      </c>
      <c r="P119" s="1">
        <v>2.8703499791586699E-8</v>
      </c>
      <c r="Q119" s="1">
        <v>5.7833260306795605E-13</v>
      </c>
      <c r="R119" s="1">
        <v>9.8658792695027493E-3</v>
      </c>
      <c r="S119" s="1">
        <v>3.93138252824235E-6</v>
      </c>
      <c r="T119" s="1">
        <v>1.7574269607814801E-5</v>
      </c>
      <c r="U119" s="1">
        <v>8.1670168747736201E-4</v>
      </c>
      <c r="V119" s="1">
        <v>3.7378202449793299E-5</v>
      </c>
      <c r="W119" s="1">
        <v>7.6501350398958599E-13</v>
      </c>
      <c r="X119" s="1">
        <v>2.5336601874777399E-14</v>
      </c>
      <c r="Y119" s="1">
        <v>5.89347120662574E-37</v>
      </c>
      <c r="Z119" s="1">
        <v>5.69875259990944E-5</v>
      </c>
      <c r="AA119" s="1">
        <v>1.13481298404621E-3</v>
      </c>
      <c r="AB119" s="1">
        <v>1.8497504233158401E-9</v>
      </c>
      <c r="AC119" s="1">
        <v>2.6382600141834897E-26</v>
      </c>
      <c r="AD119" s="1">
        <v>8.1095930229920399E-4</v>
      </c>
      <c r="AE119" s="1">
        <v>8.8682204224200898E-8</v>
      </c>
      <c r="AF119" s="1">
        <v>2.7275986139160699E-10</v>
      </c>
      <c r="AG119" s="1">
        <v>2.4309178179493999E-12</v>
      </c>
      <c r="AH119" s="1">
        <v>6.21011218968233E-13</v>
      </c>
      <c r="AI119" s="1">
        <v>5.24215590780877E-12</v>
      </c>
      <c r="AJ119" s="1">
        <v>1.7828478872682401E-11</v>
      </c>
      <c r="AK119" s="1">
        <v>4.8489857179303604E-9</v>
      </c>
      <c r="AL119" s="1">
        <v>4.1386308381097101E-4</v>
      </c>
      <c r="AM119" s="1">
        <v>1.13425894833967E-11</v>
      </c>
      <c r="AN119" s="1">
        <v>1.8315416294105399E-11</v>
      </c>
      <c r="AO119" s="1">
        <v>0.264420820145712</v>
      </c>
      <c r="AP119" s="1">
        <v>2.2668449285978501E-11</v>
      </c>
      <c r="AQ119" s="1">
        <v>2.5764327959847001E-2</v>
      </c>
      <c r="AR119" s="1">
        <v>0.124847083395991</v>
      </c>
      <c r="AS119" s="1">
        <v>1.7968679183379398E-15</v>
      </c>
      <c r="AT119" s="1">
        <v>1.5573871697709699E-5</v>
      </c>
      <c r="AU119" s="1">
        <v>7.9685386689093095E-13</v>
      </c>
      <c r="AV119" s="1">
        <v>0</v>
      </c>
      <c r="AW119" s="1">
        <v>4.2455948716179302E-6</v>
      </c>
      <c r="AX119" s="1">
        <v>0</v>
      </c>
      <c r="AY119" s="1">
        <v>3.2062612330383598E-50</v>
      </c>
      <c r="AZ119" s="1">
        <v>4.1816209585615398E-62</v>
      </c>
      <c r="BA119" t="s">
        <v>248</v>
      </c>
      <c r="BB119" s="1">
        <v>0</v>
      </c>
      <c r="BC119" s="1">
        <v>1.8737361854882299E-34</v>
      </c>
      <c r="BD119" s="1">
        <v>4.4437306875531798E-4</v>
      </c>
      <c r="BE119" s="1">
        <v>2.12296266785004E-3</v>
      </c>
      <c r="BF119" s="1">
        <v>1.25854289955053E-5</v>
      </c>
      <c r="BG119" s="1">
        <v>2.6877163667471098E-9</v>
      </c>
      <c r="BH119" s="1">
        <v>2.8046944331429601E-4</v>
      </c>
      <c r="BI119" s="1">
        <v>1.33404573431684E-3</v>
      </c>
      <c r="BJ119" s="1">
        <v>8.8897938660749198E-7</v>
      </c>
      <c r="BK119" s="1">
        <v>0.26214934704327902</v>
      </c>
      <c r="BL119" s="1">
        <v>8.0651850523832702E-5</v>
      </c>
      <c r="BM119" s="1">
        <v>8.0127514590910101E-8</v>
      </c>
      <c r="BN119" s="1">
        <v>3.78729215961075E-16</v>
      </c>
      <c r="BO119" s="1">
        <v>2.2454120039097899E-5</v>
      </c>
      <c r="BP119" s="1">
        <v>1.50023215161152E-11</v>
      </c>
      <c r="BQ119" s="1">
        <v>6.0371122505380501E-6</v>
      </c>
      <c r="BR119" s="1">
        <v>1.4395751397335601E-4</v>
      </c>
      <c r="BS119" s="1">
        <v>2.03804524548207E-3</v>
      </c>
      <c r="BT119" s="1">
        <v>3.4771307661211301E-6</v>
      </c>
      <c r="BU119" s="1">
        <v>4.64387281829843E-6</v>
      </c>
      <c r="BV119" s="1">
        <v>1.73342052891958E-6</v>
      </c>
      <c r="BW119" s="1">
        <v>1.75296828038001E-6</v>
      </c>
      <c r="BX119" s="1">
        <v>1000000</v>
      </c>
      <c r="BY119" s="1">
        <v>209000</v>
      </c>
      <c r="BZ119" s="1">
        <v>20000</v>
      </c>
      <c r="CA119" s="1">
        <v>0</v>
      </c>
      <c r="CB119" s="1">
        <v>1</v>
      </c>
    </row>
    <row r="120" spans="1:80" x14ac:dyDescent="0.2">
      <c r="A120" s="2">
        <v>468000</v>
      </c>
      <c r="B120" s="1">
        <v>4.7593363258272202E-2</v>
      </c>
      <c r="C120" s="1">
        <v>4.9883509803681399E-3</v>
      </c>
      <c r="D120" s="1">
        <v>7.1312242201974393E-2</v>
      </c>
      <c r="E120" s="1">
        <v>4.7543206890911502E-2</v>
      </c>
      <c r="F120" s="1">
        <v>4.1814261681373303E-2</v>
      </c>
      <c r="G120" s="1">
        <v>2.6567867375993402E-2</v>
      </c>
      <c r="H120" s="1">
        <v>8.7453915574407393E-3</v>
      </c>
      <c r="I120" s="1">
        <v>0.23046004780580201</v>
      </c>
      <c r="J120" s="1">
        <v>2.40663748678552E-3</v>
      </c>
      <c r="K120" s="1">
        <v>2.24812646264014E-14</v>
      </c>
      <c r="L120" s="1">
        <v>5.1529707818255797E-3</v>
      </c>
      <c r="M120" s="1">
        <v>1.4437241596110999E-22</v>
      </c>
      <c r="N120" s="1">
        <v>3.4929117498180302E-3</v>
      </c>
      <c r="O120" s="1">
        <v>1.7309968375279301E-3</v>
      </c>
      <c r="P120" s="1">
        <v>2.2247055149811599E-8</v>
      </c>
      <c r="Q120" s="1">
        <v>4.1998453303903999E-13</v>
      </c>
      <c r="R120" s="1">
        <v>9.5010625398023098E-3</v>
      </c>
      <c r="S120" s="1">
        <v>4.2510481210987903E-6</v>
      </c>
      <c r="T120" s="1">
        <v>2.0537343351017601E-5</v>
      </c>
      <c r="U120" s="1">
        <v>6.8762096131859797E-4</v>
      </c>
      <c r="V120" s="1">
        <v>2.5272762310964198E-5</v>
      </c>
      <c r="W120" s="1">
        <v>5.7026485137985097E-13</v>
      </c>
      <c r="X120" s="1">
        <v>5.5049201940668701E-15</v>
      </c>
      <c r="Y120" s="1">
        <v>7.6335553489118797E-39</v>
      </c>
      <c r="Z120" s="1">
        <v>6.1348693520186804E-5</v>
      </c>
      <c r="AA120" s="1">
        <v>9.8702638784274404E-4</v>
      </c>
      <c r="AB120" s="1">
        <v>1.77689303278934E-9</v>
      </c>
      <c r="AC120" s="1">
        <v>2.2676400457588901E-26</v>
      </c>
      <c r="AD120" s="1">
        <v>7.0746406824042404E-4</v>
      </c>
      <c r="AE120" s="1">
        <v>4.3319053528088097E-8</v>
      </c>
      <c r="AF120" s="1">
        <v>1.03961000623509E-10</v>
      </c>
      <c r="AG120" s="1">
        <v>9.433189489045811E-13</v>
      </c>
      <c r="AH120" s="1">
        <v>2.4414617650340201E-13</v>
      </c>
      <c r="AI120" s="1">
        <v>2.0733047473575602E-12</v>
      </c>
      <c r="AJ120" s="1">
        <v>6.7998673662768702E-12</v>
      </c>
      <c r="AK120" s="1">
        <v>4.3299623800206403E-9</v>
      </c>
      <c r="AL120" s="1">
        <v>3.42652579289909E-4</v>
      </c>
      <c r="AM120" s="1">
        <v>4.4365836056028603E-12</v>
      </c>
      <c r="AN120" s="1">
        <v>1.2680660215267899E-11</v>
      </c>
      <c r="AO120" s="1">
        <v>0.25939641987428502</v>
      </c>
      <c r="AP120" s="1">
        <v>8.8842951441687503E-12</v>
      </c>
      <c r="AQ120" s="1">
        <v>2.4955881399071199E-2</v>
      </c>
      <c r="AR120" s="1">
        <v>0.124573804583765</v>
      </c>
      <c r="AS120" s="1">
        <v>4.35607961180506E-16</v>
      </c>
      <c r="AT120" s="1">
        <v>1.33094865158684E-5</v>
      </c>
      <c r="AU120" s="1">
        <v>6.0421118384763599E-13</v>
      </c>
      <c r="AV120" s="1">
        <v>0</v>
      </c>
      <c r="AW120" s="1">
        <v>4.14680702930323E-6</v>
      </c>
      <c r="AX120" s="1">
        <v>0</v>
      </c>
      <c r="AY120" s="1">
        <v>1.19447482719619E-52</v>
      </c>
      <c r="AZ120" s="1">
        <v>1.6056020681296498E-64</v>
      </c>
      <c r="BA120" t="s">
        <v>249</v>
      </c>
      <c r="BB120" s="1">
        <v>0</v>
      </c>
      <c r="BC120" s="1">
        <v>7.7527004137151593E-36</v>
      </c>
      <c r="BD120" s="1">
        <v>4.0087615851942799E-4</v>
      </c>
      <c r="BE120" s="1">
        <v>2.0076374736982499E-3</v>
      </c>
      <c r="BF120" s="1">
        <v>1.1021656297731799E-5</v>
      </c>
      <c r="BG120" s="1">
        <v>2.8659408273083401E-9</v>
      </c>
      <c r="BH120" s="1">
        <v>2.29383277393044E-4</v>
      </c>
      <c r="BI120" s="1">
        <v>1.0947879710478199E-3</v>
      </c>
      <c r="BJ120" s="1">
        <v>7.0798546403348897E-7</v>
      </c>
      <c r="BK120" s="1">
        <v>0.26398257329998298</v>
      </c>
      <c r="BL120" s="1">
        <v>8.1926910806223805E-5</v>
      </c>
      <c r="BM120" s="1">
        <v>6.8481802117352802E-8</v>
      </c>
      <c r="BN120" s="1">
        <v>2.5852954739421998E-16</v>
      </c>
      <c r="BO120" s="1">
        <v>2.2073505756377401E-5</v>
      </c>
      <c r="BP120" s="1">
        <v>1.09317720123206E-11</v>
      </c>
      <c r="BQ120" s="1">
        <v>5.5737988843760399E-6</v>
      </c>
      <c r="BR120" s="1">
        <v>1.5975583815376599E-4</v>
      </c>
      <c r="BS120" s="1">
        <v>2.1601144965840498E-3</v>
      </c>
      <c r="BT120" s="1">
        <v>3.5473781865300698E-6</v>
      </c>
      <c r="BU120" s="1">
        <v>4.5295919306979297E-6</v>
      </c>
      <c r="BV120" s="1">
        <v>1.58921445094844E-6</v>
      </c>
      <c r="BW120" s="1">
        <v>1.9327416047639601E-6</v>
      </c>
      <c r="BX120" s="1">
        <v>1000000</v>
      </c>
      <c r="BY120" s="1">
        <v>209000</v>
      </c>
      <c r="BZ120" s="1">
        <v>20000</v>
      </c>
      <c r="CA120" s="1">
        <v>0</v>
      </c>
      <c r="CB120" s="1">
        <v>1</v>
      </c>
    </row>
    <row r="121" spans="1:80" x14ac:dyDescent="0.2">
      <c r="A121" s="2">
        <v>471600</v>
      </c>
      <c r="B121" s="1">
        <v>4.7968168632321603E-2</v>
      </c>
      <c r="C121" s="1">
        <v>5.0025593589750001E-3</v>
      </c>
      <c r="D121" s="1">
        <v>7.1521244267119893E-2</v>
      </c>
      <c r="E121" s="1">
        <v>4.76140758220693E-2</v>
      </c>
      <c r="F121" s="1">
        <v>4.2147499488698698E-2</v>
      </c>
      <c r="G121" s="1">
        <v>2.6680853242308001E-2</v>
      </c>
      <c r="H121" s="1">
        <v>8.7454009505647592E-3</v>
      </c>
      <c r="I121" s="1">
        <v>0.230460075988798</v>
      </c>
      <c r="J121" s="1">
        <v>2.0318321127360999E-3</v>
      </c>
      <c r="K121" s="1">
        <v>2.2946272201693901E-14</v>
      </c>
      <c r="L121" s="1">
        <v>4.9231961546580801E-3</v>
      </c>
      <c r="M121" s="1">
        <v>4.6416528573274401E-23</v>
      </c>
      <c r="N121" s="1">
        <v>3.5661037190049599E-3</v>
      </c>
      <c r="O121" s="1">
        <v>1.6577433033530299E-3</v>
      </c>
      <c r="P121" s="1">
        <v>1.7224007436083499E-8</v>
      </c>
      <c r="Q121" s="1">
        <v>3.0467309201104999E-13</v>
      </c>
      <c r="R121" s="1">
        <v>9.0925883188518897E-3</v>
      </c>
      <c r="S121" s="1">
        <v>4.5608597080491201E-6</v>
      </c>
      <c r="T121" s="1">
        <v>2.2420694654027001E-5</v>
      </c>
      <c r="U121" s="1">
        <v>5.7170480271950504E-4</v>
      </c>
      <c r="V121" s="1">
        <v>1.6605809514308899E-5</v>
      </c>
      <c r="W121" s="1">
        <v>3.94237139829355E-13</v>
      </c>
      <c r="X121" s="1">
        <v>1.0695480090518E-15</v>
      </c>
      <c r="Y121" s="1">
        <v>7.1079747358010905E-41</v>
      </c>
      <c r="Z121" s="1">
        <v>6.3887787621094897E-5</v>
      </c>
      <c r="AA121" s="1">
        <v>8.8239637564592997E-4</v>
      </c>
      <c r="AB121" s="1">
        <v>1.70864943206657E-9</v>
      </c>
      <c r="AC121" s="1">
        <v>1.8079172161253101E-26</v>
      </c>
      <c r="AD121" s="1">
        <v>6.1136772737237298E-4</v>
      </c>
      <c r="AE121" s="1">
        <v>2.00802724396404E-8</v>
      </c>
      <c r="AF121" s="1">
        <v>3.6925192061802501E-11</v>
      </c>
      <c r="AG121" s="1">
        <v>3.40005203211672E-13</v>
      </c>
      <c r="AH121" s="1">
        <v>8.89798493974944E-14</v>
      </c>
      <c r="AI121" s="1">
        <v>7.4402965169398795E-13</v>
      </c>
      <c r="AJ121" s="1">
        <v>2.4158847069678099E-12</v>
      </c>
      <c r="AK121" s="1">
        <v>3.4947313213469599E-9</v>
      </c>
      <c r="AL121" s="1">
        <v>2.91006056042584E-4</v>
      </c>
      <c r="AM121" s="1">
        <v>1.59361996942175E-12</v>
      </c>
      <c r="AN121" s="1">
        <v>8.8492854765382708E-12</v>
      </c>
      <c r="AO121" s="1">
        <v>0.25396938632597499</v>
      </c>
      <c r="AP121" s="1">
        <v>3.1980574354412399E-12</v>
      </c>
      <c r="AQ121" s="1">
        <v>2.4110681527697599E-2</v>
      </c>
      <c r="AR121" s="1">
        <v>0.124466538991649</v>
      </c>
      <c r="AS121" s="1">
        <v>9.5439733362861398E-17</v>
      </c>
      <c r="AT121" s="1">
        <v>1.11922778903882E-5</v>
      </c>
      <c r="AU121" s="1">
        <v>4.5094786502015199E-13</v>
      </c>
      <c r="AV121" s="1">
        <v>0</v>
      </c>
      <c r="AW121" s="1">
        <v>4.0050813704231497E-6</v>
      </c>
      <c r="AX121" s="1">
        <v>0</v>
      </c>
      <c r="AY121" s="1">
        <v>2.8696986317092499E-55</v>
      </c>
      <c r="AZ121" s="1">
        <v>4.0505569091820401E-67</v>
      </c>
      <c r="BA121" t="s">
        <v>250</v>
      </c>
      <c r="BB121" s="1">
        <v>0</v>
      </c>
      <c r="BC121" s="1">
        <v>2.55100172825533E-37</v>
      </c>
      <c r="BD121" s="1">
        <v>3.6024147082102498E-4</v>
      </c>
      <c r="BE121" s="1">
        <v>1.93183538460876E-3</v>
      </c>
      <c r="BF121" s="1">
        <v>9.3953797246403107E-6</v>
      </c>
      <c r="BG121" s="1">
        <v>2.9367632888060298E-9</v>
      </c>
      <c r="BH121" s="1">
        <v>1.9191178723996499E-4</v>
      </c>
      <c r="BI121" s="1">
        <v>8.8542779362124895E-4</v>
      </c>
      <c r="BJ121" s="1">
        <v>5.7615094886408905E-7</v>
      </c>
      <c r="BK121" s="1">
        <v>0.26630254855726698</v>
      </c>
      <c r="BL121" s="1">
        <v>8.1872276816779193E-5</v>
      </c>
      <c r="BM121" s="1">
        <v>5.7189711539529397E-8</v>
      </c>
      <c r="BN121" s="1">
        <v>1.80196799280951E-16</v>
      </c>
      <c r="BO121" s="1">
        <v>2.1665017690784801E-5</v>
      </c>
      <c r="BP121" s="1">
        <v>8.1295637718823301E-12</v>
      </c>
      <c r="BQ121" s="1">
        <v>5.0762208593225698E-6</v>
      </c>
      <c r="BR121" s="1">
        <v>1.6762558159516501E-4</v>
      </c>
      <c r="BS121" s="1">
        <v>2.2511429377905499E-3</v>
      </c>
      <c r="BT121" s="1">
        <v>3.6518131200556599E-6</v>
      </c>
      <c r="BU121" s="1">
        <v>4.4032308148422504E-6</v>
      </c>
      <c r="BV121" s="1">
        <v>1.4414915282153201E-6</v>
      </c>
      <c r="BW121" s="1">
        <v>2.0336066582792601E-6</v>
      </c>
      <c r="BX121" s="1">
        <v>1000000</v>
      </c>
      <c r="BY121" s="1">
        <v>209000</v>
      </c>
      <c r="BZ121" s="1">
        <v>20000</v>
      </c>
      <c r="CA121" s="1">
        <v>0</v>
      </c>
      <c r="CB121" s="1">
        <v>1</v>
      </c>
    </row>
    <row r="122" spans="1:80" x14ac:dyDescent="0.2">
      <c r="A122" s="2">
        <v>475200</v>
      </c>
      <c r="B122" s="1">
        <v>4.8296681845207502E-2</v>
      </c>
      <c r="C122" s="1">
        <v>5.0148436273306602E-3</v>
      </c>
      <c r="D122" s="1">
        <v>7.1721059573056994E-2</v>
      </c>
      <c r="E122" s="1">
        <v>4.7677328002807599E-2</v>
      </c>
      <c r="F122" s="1">
        <v>4.2469950333446797E-2</v>
      </c>
      <c r="G122" s="1">
        <v>2.6782920194352799E-2</v>
      </c>
      <c r="H122" s="1">
        <v>8.7454085481479798E-3</v>
      </c>
      <c r="I122" s="1">
        <v>0.230460098782829</v>
      </c>
      <c r="J122" s="1">
        <v>1.7033188998501799E-3</v>
      </c>
      <c r="K122" s="1">
        <v>2.3169228285031299E-14</v>
      </c>
      <c r="L122" s="1">
        <v>4.6947192880534101E-3</v>
      </c>
      <c r="M122" s="1">
        <v>1.4844023412976501E-23</v>
      </c>
      <c r="N122" s="1">
        <v>3.5741444866505701E-3</v>
      </c>
      <c r="O122" s="1">
        <v>1.5546503010758E-3</v>
      </c>
      <c r="P122" s="1">
        <v>1.3363355104624E-8</v>
      </c>
      <c r="Q122" s="1">
        <v>2.2163283938681799E-13</v>
      </c>
      <c r="R122" s="1">
        <v>8.6897825907436901E-3</v>
      </c>
      <c r="S122" s="1">
        <v>4.8189675744270497E-6</v>
      </c>
      <c r="T122" s="1">
        <v>2.3672749601434299E-5</v>
      </c>
      <c r="U122" s="1">
        <v>4.7168039409113102E-4</v>
      </c>
      <c r="V122" s="1">
        <v>1.07214718957862E-5</v>
      </c>
      <c r="W122" s="1">
        <v>2.6344868861167001E-13</v>
      </c>
      <c r="X122" s="1">
        <v>1.94046698611536E-16</v>
      </c>
      <c r="Y122" s="1">
        <v>5.4065375347385302E-43</v>
      </c>
      <c r="Z122" s="1">
        <v>6.5301623816300106E-5</v>
      </c>
      <c r="AA122" s="1">
        <v>8.1217075060933995E-4</v>
      </c>
      <c r="AB122" s="1">
        <v>1.64099378199145E-9</v>
      </c>
      <c r="AC122" s="1">
        <v>1.39215576851592E-26</v>
      </c>
      <c r="AD122" s="1">
        <v>5.2581800725831802E-4</v>
      </c>
      <c r="AE122" s="1">
        <v>9.0141001545835006E-9</v>
      </c>
      <c r="AF122" s="1">
        <v>1.25604889227845E-11</v>
      </c>
      <c r="AG122" s="1">
        <v>1.17084266206187E-13</v>
      </c>
      <c r="AH122" s="1">
        <v>3.0934462524545598E-14</v>
      </c>
      <c r="AI122" s="1">
        <v>2.5375977092235798E-13</v>
      </c>
      <c r="AJ122" s="1">
        <v>8.2191711224526699E-13</v>
      </c>
      <c r="AK122" s="1">
        <v>2.68586047655888E-9</v>
      </c>
      <c r="AL122" s="1">
        <v>2.5190406153753403E-4</v>
      </c>
      <c r="AM122" s="1">
        <v>5.4552130671608197E-13</v>
      </c>
      <c r="AN122" s="1">
        <v>6.3270703704404103E-12</v>
      </c>
      <c r="AO122" s="1">
        <v>0.24833978141788199</v>
      </c>
      <c r="AP122" s="1">
        <v>1.0967826309868299E-12</v>
      </c>
      <c r="AQ122" s="1">
        <v>2.3255255817138901E-2</v>
      </c>
      <c r="AR122" s="1">
        <v>0.124491247078935</v>
      </c>
      <c r="AS122" s="1">
        <v>1.9650472948351799E-17</v>
      </c>
      <c r="AT122" s="1">
        <v>9.3193755642531197E-6</v>
      </c>
      <c r="AU122" s="1">
        <v>3.3935225739314599E-13</v>
      </c>
      <c r="AV122" s="1">
        <v>0</v>
      </c>
      <c r="AW122" s="1">
        <v>3.8689376077591296E-6</v>
      </c>
      <c r="AX122" s="1">
        <v>0</v>
      </c>
      <c r="AY122" s="1">
        <v>5.2671549901052898E-58</v>
      </c>
      <c r="AZ122" s="1">
        <v>7.8895961152014403E-70</v>
      </c>
      <c r="BA122" t="s">
        <v>251</v>
      </c>
      <c r="BB122" s="1">
        <v>0</v>
      </c>
      <c r="BC122" s="1">
        <v>7.2922058779764306E-39</v>
      </c>
      <c r="BD122" s="1">
        <v>3.2239854123612802E-4</v>
      </c>
      <c r="BE122" s="1">
        <v>1.86387406682829E-3</v>
      </c>
      <c r="BF122" s="1">
        <v>7.8235252485772604E-6</v>
      </c>
      <c r="BG122" s="1">
        <v>2.9718888243109298E-9</v>
      </c>
      <c r="BH122" s="1">
        <v>1.6367249931767701E-4</v>
      </c>
      <c r="BI122" s="1">
        <v>7.0968803902263103E-4</v>
      </c>
      <c r="BJ122" s="1">
        <v>4.6835864744779599E-7</v>
      </c>
      <c r="BK122" s="1">
        <v>0.26868042985747598</v>
      </c>
      <c r="BL122" s="1">
        <v>8.1497830611847906E-5</v>
      </c>
      <c r="BM122" s="1">
        <v>4.73337843226024E-8</v>
      </c>
      <c r="BN122" s="1">
        <v>1.2793052064668901E-16</v>
      </c>
      <c r="BO122" s="1">
        <v>2.1349717291276599E-5</v>
      </c>
      <c r="BP122" s="1">
        <v>6.1538236003151701E-12</v>
      </c>
      <c r="BQ122" s="1">
        <v>4.6196306995922898E-6</v>
      </c>
      <c r="BR122" s="1">
        <v>1.7143550332971501E-4</v>
      </c>
      <c r="BS122" s="1">
        <v>2.3116533230438702E-3</v>
      </c>
      <c r="BT122" s="1">
        <v>3.7572302253654901E-6</v>
      </c>
      <c r="BU122" s="1">
        <v>4.2694844600782501E-6</v>
      </c>
      <c r="BV122" s="1">
        <v>1.30636771446629E-6</v>
      </c>
      <c r="BW122" s="1">
        <v>2.1048639225330401E-6</v>
      </c>
      <c r="BX122" s="1">
        <v>1000000</v>
      </c>
      <c r="BY122" s="1">
        <v>209000</v>
      </c>
      <c r="BZ122" s="1">
        <v>20000</v>
      </c>
      <c r="CA122" s="1">
        <v>0</v>
      </c>
      <c r="CB122" s="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22"/>
  <sheetViews>
    <sheetView topLeftCell="AG9" workbookViewId="0">
      <selection activeCell="AV36" sqref="AV36"/>
    </sheetView>
  </sheetViews>
  <sheetFormatPr baseColWidth="10" defaultRowHeight="16" x14ac:dyDescent="0.2"/>
  <sheetData>
    <row r="1" spans="1:8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</row>
    <row r="2" spans="1:80" x14ac:dyDescent="0.2">
      <c r="A2" s="1">
        <v>43200</v>
      </c>
      <c r="B2" s="1">
        <v>0</v>
      </c>
      <c r="C2" s="1">
        <v>6.76999999999999E-4</v>
      </c>
      <c r="D2" s="1">
        <v>1.16E-3</v>
      </c>
      <c r="E2" s="1">
        <v>3.9199999999999901E-4</v>
      </c>
      <c r="F2" s="1">
        <v>0</v>
      </c>
      <c r="G2" s="1">
        <v>0</v>
      </c>
      <c r="H2" s="1">
        <v>0</v>
      </c>
      <c r="I2" s="1">
        <v>0.2</v>
      </c>
      <c r="J2" s="1">
        <v>0.05</v>
      </c>
      <c r="K2" s="1">
        <v>0</v>
      </c>
      <c r="L2" s="1">
        <v>1.1669999999999899E-2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1E-3</v>
      </c>
      <c r="U2" s="1">
        <v>1.8800000000000001E-2</v>
      </c>
      <c r="V2" s="1">
        <v>4.68999999999999E-2</v>
      </c>
      <c r="W2" s="1">
        <v>0</v>
      </c>
      <c r="X2" s="1">
        <v>3.0599999999999902E-2</v>
      </c>
      <c r="Y2" s="1">
        <v>8.7399999999999908E-3</v>
      </c>
      <c r="Z2" s="1">
        <v>0</v>
      </c>
      <c r="AA2" s="1">
        <v>0</v>
      </c>
      <c r="AB2" s="1">
        <v>0</v>
      </c>
      <c r="AC2" s="1">
        <v>0</v>
      </c>
      <c r="AD2" s="1">
        <v>5.8900000000000003E-3</v>
      </c>
      <c r="AE2" s="1">
        <v>4.1700000000000001E-2</v>
      </c>
      <c r="AF2" s="1">
        <v>1.1799999999999901E-2</v>
      </c>
      <c r="AG2" s="1">
        <v>0</v>
      </c>
      <c r="AH2" s="1">
        <v>0</v>
      </c>
      <c r="AI2" s="1">
        <v>5.5999999999999898E-4</v>
      </c>
      <c r="AJ2" s="1">
        <v>0</v>
      </c>
      <c r="AK2" s="1">
        <v>0</v>
      </c>
      <c r="AL2" s="1">
        <v>0</v>
      </c>
      <c r="AM2" s="1">
        <v>7.5099999999999901E-5</v>
      </c>
      <c r="AN2" s="1">
        <v>6.0599999999999901E-4</v>
      </c>
      <c r="AO2" s="1">
        <v>0</v>
      </c>
      <c r="AP2" s="1">
        <v>8.3700000000000002E-5</v>
      </c>
      <c r="AQ2" s="1">
        <v>5.0699999999999903E-3</v>
      </c>
      <c r="AR2" s="1">
        <v>0</v>
      </c>
      <c r="AS2" s="1">
        <v>1.89E-2</v>
      </c>
      <c r="AT2" s="1">
        <v>1.21E-4</v>
      </c>
      <c r="AU2" s="1">
        <v>0</v>
      </c>
      <c r="AV2" s="1">
        <v>4.3300000000000001E-4</v>
      </c>
      <c r="AW2" s="1">
        <v>0</v>
      </c>
      <c r="AX2" s="1">
        <v>8.1999999999999901E-4</v>
      </c>
      <c r="AY2" s="1">
        <v>1.29999999999999E-3</v>
      </c>
      <c r="AZ2" s="1">
        <v>1.0399999999999901E-2</v>
      </c>
      <c r="BA2" s="1">
        <v>8.9300000000000002E-5</v>
      </c>
      <c r="BB2" s="1">
        <v>7.9699999999999892E-3</v>
      </c>
      <c r="BC2" s="1">
        <v>0</v>
      </c>
      <c r="BD2" s="1">
        <v>2.3159999999999899E-3</v>
      </c>
      <c r="BE2" s="1">
        <v>1.1209999999999901E-2</v>
      </c>
      <c r="BF2" s="1">
        <v>0</v>
      </c>
      <c r="BG2" s="1">
        <v>7.8429999999999896E-9</v>
      </c>
      <c r="BH2" s="1">
        <v>1.71999999999999E-3</v>
      </c>
      <c r="BI2" s="1">
        <v>3.2599999999999899E-3</v>
      </c>
      <c r="BJ2" s="1">
        <v>1.9300000000000001E-3</v>
      </c>
      <c r="BK2" s="1">
        <v>0</v>
      </c>
      <c r="BL2" s="1">
        <v>0</v>
      </c>
      <c r="BM2" s="1">
        <v>0</v>
      </c>
      <c r="BN2" s="1">
        <v>0</v>
      </c>
      <c r="BO2" s="1">
        <v>0</v>
      </c>
      <c r="BP2" s="1">
        <v>0</v>
      </c>
      <c r="BQ2" s="1">
        <v>0</v>
      </c>
      <c r="BR2" s="1">
        <v>0.1</v>
      </c>
      <c r="BS2" s="1">
        <v>0.05</v>
      </c>
      <c r="BT2" s="1">
        <v>0</v>
      </c>
      <c r="BU2" s="1">
        <v>0</v>
      </c>
      <c r="BV2" s="1">
        <v>0</v>
      </c>
      <c r="BW2" s="1">
        <v>0</v>
      </c>
      <c r="BX2" s="1">
        <v>1000000</v>
      </c>
      <c r="BY2" s="1">
        <v>209000</v>
      </c>
      <c r="BZ2" s="1">
        <v>20000</v>
      </c>
      <c r="CA2" s="1">
        <v>0</v>
      </c>
      <c r="CB2" s="1">
        <v>1</v>
      </c>
    </row>
    <row r="3" spans="1:80" x14ac:dyDescent="0.2">
      <c r="A3" s="1">
        <v>46800</v>
      </c>
      <c r="B3" s="1">
        <v>5.3434027420332E-4</v>
      </c>
      <c r="C3" s="1">
        <v>8.1584277035125696E-4</v>
      </c>
      <c r="D3" s="1">
        <v>1.2719900075775501E-3</v>
      </c>
      <c r="E3" s="1">
        <v>6.2014511581250304E-4</v>
      </c>
      <c r="F3" s="1">
        <v>5.9770706817100702E-9</v>
      </c>
      <c r="G3" s="1">
        <v>2.5568840713959799E-9</v>
      </c>
      <c r="H3" s="1">
        <v>1.2724929910446901E-6</v>
      </c>
      <c r="I3" s="1">
        <v>0.20034418147305999</v>
      </c>
      <c r="J3" s="1">
        <v>4.9465659725796703E-2</v>
      </c>
      <c r="K3" s="1">
        <v>2.3661869643370102E-15</v>
      </c>
      <c r="L3" s="1">
        <v>1.16362637755071E-2</v>
      </c>
      <c r="M3" s="1">
        <v>1.15877535003198E-4</v>
      </c>
      <c r="N3" s="1">
        <v>3.6570352504816298E-4</v>
      </c>
      <c r="O3" s="1">
        <v>1.58653399516447E-4</v>
      </c>
      <c r="P3" s="1">
        <v>7.7958460188837305E-6</v>
      </c>
      <c r="Q3" s="1">
        <v>3.6567590970856301E-5</v>
      </c>
      <c r="R3" s="1">
        <v>1.2009827053229E-7</v>
      </c>
      <c r="S3" s="1">
        <v>1.8716557090650599E-6</v>
      </c>
      <c r="T3" s="1">
        <v>7.2215580529658499E-4</v>
      </c>
      <c r="U3" s="1">
        <v>1.85810103277366E-2</v>
      </c>
      <c r="V3" s="1">
        <v>4.5666454500309997E-2</v>
      </c>
      <c r="W3" s="1">
        <v>7.1799033271993494E-11</v>
      </c>
      <c r="X3" s="1">
        <v>2.7579763527048599E-2</v>
      </c>
      <c r="Y3" s="1">
        <v>6.5175971664187399E-3</v>
      </c>
      <c r="Z3" s="1">
        <v>1.7621406528536501E-5</v>
      </c>
      <c r="AA3" s="1">
        <v>1.13588139695991E-8</v>
      </c>
      <c r="AB3" s="1">
        <v>1.04577774453398E-10</v>
      </c>
      <c r="AC3" s="1">
        <v>3.15368460904636E-25</v>
      </c>
      <c r="AD3" s="1">
        <v>5.8291957909243604E-3</v>
      </c>
      <c r="AE3" s="1">
        <v>3.97142006285678E-2</v>
      </c>
      <c r="AF3" s="1">
        <v>1.10498411208535E-2</v>
      </c>
      <c r="AG3" s="1">
        <v>5.8593431347595601E-5</v>
      </c>
      <c r="AH3" s="1">
        <v>1.5898543202700102E-5</v>
      </c>
      <c r="AI3" s="1">
        <v>7.8875290546378196E-4</v>
      </c>
      <c r="AJ3" s="1">
        <v>1.2233790584197E-3</v>
      </c>
      <c r="AK3" s="1">
        <v>1.6524306872514301E-4</v>
      </c>
      <c r="AL3" s="1">
        <v>1.85230562183572E-7</v>
      </c>
      <c r="AM3" s="1">
        <v>4.0599864692406903E-4</v>
      </c>
      <c r="AN3" s="1">
        <v>4.6055084188324498E-4</v>
      </c>
      <c r="AO3" s="1">
        <v>8.4392182697574196E-3</v>
      </c>
      <c r="AP3" s="1">
        <v>7.7868154581012402E-4</v>
      </c>
      <c r="AQ3" s="1">
        <v>7.0957293737512698E-3</v>
      </c>
      <c r="AR3" s="1">
        <v>5.8486544691658798E-3</v>
      </c>
      <c r="AS3" s="1">
        <v>1.7154126020891201E-2</v>
      </c>
      <c r="AT3" s="1">
        <v>5.1354604214042898E-4</v>
      </c>
      <c r="AU3" s="1">
        <v>9.21729848466639E-10</v>
      </c>
      <c r="AV3" s="1">
        <v>1.3938650673441099E-4</v>
      </c>
      <c r="AW3" s="1">
        <v>1.4310851306624999E-7</v>
      </c>
      <c r="AX3" s="1">
        <v>2.8667265193961402E-4</v>
      </c>
      <c r="AY3" s="1">
        <v>1.0300569835798299E-3</v>
      </c>
      <c r="AZ3" s="1">
        <v>7.1465722705471397E-3</v>
      </c>
      <c r="BA3" s="1">
        <v>1.75753404817581E-4</v>
      </c>
      <c r="BB3" s="1">
        <v>3.3176020356396499E-3</v>
      </c>
      <c r="BC3" s="1">
        <v>9.3712768848574094E-5</v>
      </c>
      <c r="BD3" s="1">
        <v>8.7129893591676895E-3</v>
      </c>
      <c r="BE3" s="1">
        <v>1.53047623899798E-2</v>
      </c>
      <c r="BF3" s="1">
        <v>2.1785262535646702E-3</v>
      </c>
      <c r="BG3" s="1">
        <v>1.20770740427129E-8</v>
      </c>
      <c r="BH3" s="1">
        <v>6.4457823079616897E-3</v>
      </c>
      <c r="BI3" s="1">
        <v>4.7096096390616101E-3</v>
      </c>
      <c r="BJ3" s="1">
        <v>3.8139628812191798E-3</v>
      </c>
      <c r="BK3" s="1">
        <v>2.7460738194134499E-2</v>
      </c>
      <c r="BL3" s="1">
        <v>6.7433389787043803E-7</v>
      </c>
      <c r="BM3" s="1">
        <v>4.2121372640160903E-8</v>
      </c>
      <c r="BN3" s="1">
        <v>1.31905379921331E-9</v>
      </c>
      <c r="BO3" s="1">
        <v>8.5959871240385494E-8</v>
      </c>
      <c r="BP3" s="1">
        <v>3.0206415695987102E-10</v>
      </c>
      <c r="BQ3" s="1">
        <v>3.5989199859672902E-7</v>
      </c>
      <c r="BR3" s="1">
        <v>6.6027777657435699E-2</v>
      </c>
      <c r="BS3" s="1">
        <v>7.5427983326078696E-2</v>
      </c>
      <c r="BT3" s="1">
        <v>4.5140621852460597E-8</v>
      </c>
      <c r="BU3" s="1">
        <v>2.2563940075761601E-8</v>
      </c>
      <c r="BV3" s="1">
        <v>8.0756288972328606E-9</v>
      </c>
      <c r="BW3" s="1">
        <v>1.3955483915872601E-7</v>
      </c>
      <c r="BX3" s="1">
        <v>1000000</v>
      </c>
      <c r="BY3" s="1">
        <v>209000</v>
      </c>
      <c r="BZ3" s="1">
        <v>20000</v>
      </c>
      <c r="CA3" s="1">
        <v>0</v>
      </c>
      <c r="CB3" s="1">
        <v>1</v>
      </c>
    </row>
    <row r="4" spans="1:80" x14ac:dyDescent="0.2">
      <c r="A4" s="1">
        <v>50400</v>
      </c>
      <c r="B4" s="1">
        <v>1.1491774658863199E-3</v>
      </c>
      <c r="C4" s="1">
        <v>9.9470170621937895E-4</v>
      </c>
      <c r="D4" s="1">
        <v>1.37982546770896E-3</v>
      </c>
      <c r="E4" s="1">
        <v>8.4078423148449002E-4</v>
      </c>
      <c r="F4" s="1">
        <v>3.92574998214474E-8</v>
      </c>
      <c r="G4" s="1">
        <v>1.7152348509289801E-8</v>
      </c>
      <c r="H4" s="1">
        <v>2.8518996412959199E-5</v>
      </c>
      <c r="I4" s="1">
        <v>0.201040210781818</v>
      </c>
      <c r="J4" s="1">
        <v>4.88508225341137E-2</v>
      </c>
      <c r="K4" s="1">
        <v>5.2922659846135499E-15</v>
      </c>
      <c r="L4" s="1">
        <v>1.1597114241108999E-2</v>
      </c>
      <c r="M4" s="1">
        <v>1.3395780082502799E-4</v>
      </c>
      <c r="N4" s="1">
        <v>1.2986842023994501E-3</v>
      </c>
      <c r="O4" s="1">
        <v>6.5179279945771097E-4</v>
      </c>
      <c r="P4" s="1">
        <v>3.0822458939470402E-5</v>
      </c>
      <c r="Q4" s="1">
        <v>7.9034006587626795E-5</v>
      </c>
      <c r="R4" s="1">
        <v>5.8495241178040202E-7</v>
      </c>
      <c r="S4" s="1">
        <v>1.1789772966594199E-5</v>
      </c>
      <c r="T4" s="1">
        <v>4.3559058148075002E-4</v>
      </c>
      <c r="U4" s="1">
        <v>1.83292953727529E-2</v>
      </c>
      <c r="V4" s="1">
        <v>4.42712914143596E-2</v>
      </c>
      <c r="W4" s="1">
        <v>7.6435469904829994E-11</v>
      </c>
      <c r="X4" s="1">
        <v>2.4437322659054302E-2</v>
      </c>
      <c r="Y4" s="1">
        <v>4.6318346153050001E-3</v>
      </c>
      <c r="Z4" s="1">
        <v>4.20205186985269E-5</v>
      </c>
      <c r="AA4" s="1">
        <v>6.9691361268933303E-8</v>
      </c>
      <c r="AB4" s="1">
        <v>2.4747813720777599E-10</v>
      </c>
      <c r="AC4" s="1">
        <v>3.74124886636145E-24</v>
      </c>
      <c r="AD4" s="1">
        <v>5.7592044042553102E-3</v>
      </c>
      <c r="AE4" s="1">
        <v>3.7521333244875402E-2</v>
      </c>
      <c r="AF4" s="1">
        <v>1.02364394547859E-2</v>
      </c>
      <c r="AG4" s="1">
        <v>5.08908137106407E-5</v>
      </c>
      <c r="AH4" s="1">
        <v>1.32714294006663E-5</v>
      </c>
      <c r="AI4" s="1">
        <v>7.6209259470783595E-4</v>
      </c>
      <c r="AJ4" s="1">
        <v>1.68920990779009E-3</v>
      </c>
      <c r="AK4" s="1">
        <v>4.7233835010792701E-4</v>
      </c>
      <c r="AL4" s="1">
        <v>7.7952422622377796E-7</v>
      </c>
      <c r="AM4" s="1">
        <v>5.0865231083005804E-4</v>
      </c>
      <c r="AN4" s="1">
        <v>3.2644887485999799E-4</v>
      </c>
      <c r="AO4" s="1">
        <v>2.0590598437730302E-2</v>
      </c>
      <c r="AP4" s="1">
        <v>1.02014529586898E-3</v>
      </c>
      <c r="AQ4" s="1">
        <v>8.9810636983751208E-3</v>
      </c>
      <c r="AR4" s="1">
        <v>1.57526462465159E-2</v>
      </c>
      <c r="AS4" s="1">
        <v>1.52670867289013E-2</v>
      </c>
      <c r="AT4" s="1">
        <v>6.8702941778856202E-4</v>
      </c>
      <c r="AU4" s="1">
        <v>1.3847824888804801E-9</v>
      </c>
      <c r="AV4" s="1">
        <v>3.5684890732432602E-5</v>
      </c>
      <c r="AW4" s="1">
        <v>2.6222635795037298E-7</v>
      </c>
      <c r="AX4" s="1">
        <v>6.8333274360995699E-5</v>
      </c>
      <c r="AY4" s="1">
        <v>7.1860787293272698E-4</v>
      </c>
      <c r="AZ4" s="1">
        <v>4.5059520462987102E-3</v>
      </c>
      <c r="BA4" s="1">
        <v>1.23059221280992E-4</v>
      </c>
      <c r="BB4" s="1">
        <v>9.4314740438252104E-4</v>
      </c>
      <c r="BC4" s="1">
        <v>1.10984423803274E-4</v>
      </c>
      <c r="BD4" s="1">
        <v>1.33655830015404E-2</v>
      </c>
      <c r="BE4" s="1">
        <v>1.81541585221302E-2</v>
      </c>
      <c r="BF4" s="1">
        <v>4.0075668440784796E-3</v>
      </c>
      <c r="BG4" s="1">
        <v>1.49506896515659E-8</v>
      </c>
      <c r="BH4" s="1">
        <v>9.1637947392209304E-3</v>
      </c>
      <c r="BI4" s="1">
        <v>6.0894717700498997E-3</v>
      </c>
      <c r="BJ4" s="1">
        <v>5.3552119591320398E-3</v>
      </c>
      <c r="BK4" s="1">
        <v>6.21435630785327E-2</v>
      </c>
      <c r="BL4" s="1">
        <v>1.3063269512695999E-6</v>
      </c>
      <c r="BM4" s="1">
        <v>7.0895571403186697E-8</v>
      </c>
      <c r="BN4" s="1">
        <v>1.80553578987452E-9</v>
      </c>
      <c r="BO4" s="1">
        <v>1.97551331127403E-7</v>
      </c>
      <c r="BP4" s="1">
        <v>6.8928573241482797E-10</v>
      </c>
      <c r="BQ4" s="1">
        <v>6.1763600332194798E-7</v>
      </c>
      <c r="BR4" s="1">
        <v>3.5256773731912501E-2</v>
      </c>
      <c r="BS4" s="1">
        <v>9.2763875291236406E-2</v>
      </c>
      <c r="BT4" s="1">
        <v>2.3040028679933401E-7</v>
      </c>
      <c r="BU4" s="1">
        <v>5.3362966239009902E-8</v>
      </c>
      <c r="BV4" s="1">
        <v>2.11739461726946E-8</v>
      </c>
      <c r="BW4" s="1">
        <v>1.5451771616877699E-7</v>
      </c>
      <c r="BX4" s="1">
        <v>1000000</v>
      </c>
      <c r="BY4" s="1">
        <v>209000</v>
      </c>
      <c r="BZ4" s="1">
        <v>20000</v>
      </c>
      <c r="CA4" s="1">
        <v>0</v>
      </c>
      <c r="CB4" s="1">
        <v>1</v>
      </c>
    </row>
    <row r="5" spans="1:80" x14ac:dyDescent="0.2">
      <c r="A5" s="1">
        <v>54000</v>
      </c>
      <c r="B5" s="1">
        <v>1.8288647326910399E-3</v>
      </c>
      <c r="C5" s="1">
        <v>1.1832217906575101E-3</v>
      </c>
      <c r="D5" s="1">
        <v>1.43870950912526E-3</v>
      </c>
      <c r="E5" s="1">
        <v>9.6402156324764396E-4</v>
      </c>
      <c r="F5" s="1">
        <v>1.7506366520371599E-7</v>
      </c>
      <c r="G5" s="1">
        <v>7.8238724881362698E-8</v>
      </c>
      <c r="H5" s="1">
        <v>2.4834238626794003E-4</v>
      </c>
      <c r="I5" s="1">
        <v>0.20233625278126799</v>
      </c>
      <c r="J5" s="1">
        <v>4.8171135267308901E-2</v>
      </c>
      <c r="K5" s="1">
        <v>8.8690082707520996E-15</v>
      </c>
      <c r="L5" s="1">
        <v>1.1553414206866E-2</v>
      </c>
      <c r="M5" s="1">
        <v>1.20881888124921E-4</v>
      </c>
      <c r="N5" s="1">
        <v>2.8696103945797199E-3</v>
      </c>
      <c r="O5" s="1">
        <v>1.5618403173090099E-3</v>
      </c>
      <c r="P5" s="1">
        <v>6.5720933422831203E-5</v>
      </c>
      <c r="Q5" s="1">
        <v>1.1406328920443701E-4</v>
      </c>
      <c r="R5" s="1">
        <v>2.2812067126076098E-6</v>
      </c>
      <c r="S5" s="1">
        <v>3.7926683811367003E-5</v>
      </c>
      <c r="T5" s="1">
        <v>2.7328364653521001E-4</v>
      </c>
      <c r="U5" s="1">
        <v>1.80513643811652E-2</v>
      </c>
      <c r="V5" s="1">
        <v>4.2758945847013598E-2</v>
      </c>
      <c r="W5" s="1">
        <v>8.3673069081992405E-11</v>
      </c>
      <c r="X5" s="1">
        <v>2.13402858222414E-2</v>
      </c>
      <c r="Y5" s="1">
        <v>3.1592514865540901E-3</v>
      </c>
      <c r="Z5" s="1">
        <v>7.9232170065321597E-5</v>
      </c>
      <c r="AA5" s="1">
        <v>3.0026972281043998E-7</v>
      </c>
      <c r="AB5" s="1">
        <v>5.1480150688064497E-10</v>
      </c>
      <c r="AC5" s="1">
        <v>2.3497161169558899E-23</v>
      </c>
      <c r="AD5" s="1">
        <v>5.6817979083927297E-3</v>
      </c>
      <c r="AE5" s="1">
        <v>3.5208290705302403E-2</v>
      </c>
      <c r="AF5" s="1">
        <v>9.3961372032313195E-3</v>
      </c>
      <c r="AG5" s="1">
        <v>4.4886261502524601E-5</v>
      </c>
      <c r="AH5" s="1">
        <v>1.14647287335997E-5</v>
      </c>
      <c r="AI5" s="1">
        <v>4.8887873644830695E-4</v>
      </c>
      <c r="AJ5" s="1">
        <v>1.6660982725115101E-3</v>
      </c>
      <c r="AK5" s="1">
        <v>9.11270157693138E-4</v>
      </c>
      <c r="AL5" s="1">
        <v>2.74537783491299E-6</v>
      </c>
      <c r="AM5" s="1">
        <v>4.8666771555923001E-4</v>
      </c>
      <c r="AN5" s="1">
        <v>2.02765364378101E-4</v>
      </c>
      <c r="AO5" s="1">
        <v>3.4259446968127001E-2</v>
      </c>
      <c r="AP5" s="1">
        <v>1.0015201194284399E-3</v>
      </c>
      <c r="AQ5" s="1">
        <v>1.07751704509209E-2</v>
      </c>
      <c r="AR5" s="1">
        <v>2.81000486250076E-2</v>
      </c>
      <c r="AS5" s="1">
        <v>1.33267163385817E-2</v>
      </c>
      <c r="AT5" s="1">
        <v>7.2216131560849195E-4</v>
      </c>
      <c r="AU5" s="1">
        <v>2.0903832087010398E-9</v>
      </c>
      <c r="AV5" s="1">
        <v>7.2986238962673704E-6</v>
      </c>
      <c r="AW5" s="1">
        <v>4.9629763930359898E-7</v>
      </c>
      <c r="AX5" s="1">
        <v>9.12015637370606E-6</v>
      </c>
      <c r="AY5" s="1">
        <v>4.5059617926938698E-4</v>
      </c>
      <c r="AZ5" s="1">
        <v>2.59362705141898E-3</v>
      </c>
      <c r="BA5" s="1">
        <v>5.9335664474977903E-5</v>
      </c>
      <c r="BB5" s="1">
        <v>1.5976793675464901E-4</v>
      </c>
      <c r="BC5" s="1">
        <v>9.3646206789525801E-5</v>
      </c>
      <c r="BD5" s="1">
        <v>1.6357979100819899E-2</v>
      </c>
      <c r="BE5" s="1">
        <v>1.9578561008635701E-2</v>
      </c>
      <c r="BF5" s="1">
        <v>5.5292234222772503E-3</v>
      </c>
      <c r="BG5" s="1">
        <v>1.45396592933537E-8</v>
      </c>
      <c r="BH5" s="1">
        <v>1.03772038312741E-2</v>
      </c>
      <c r="BI5" s="1">
        <v>7.3961762115993196E-3</v>
      </c>
      <c r="BJ5" s="1">
        <v>6.4759038920657996E-3</v>
      </c>
      <c r="BK5" s="1">
        <v>0.109629055634273</v>
      </c>
      <c r="BL5" s="1">
        <v>2.4792500995544301E-6</v>
      </c>
      <c r="BM5" s="1">
        <v>1.3006999288732E-7</v>
      </c>
      <c r="BN5" s="1">
        <v>2.3128344394394802E-9</v>
      </c>
      <c r="BO5" s="1">
        <v>3.9840855816418001E-7</v>
      </c>
      <c r="BP5" s="1">
        <v>1.2607399728722501E-9</v>
      </c>
      <c r="BQ5" s="1">
        <v>1.1054324423735701E-6</v>
      </c>
      <c r="BR5" s="1">
        <v>1.87006276173147E-2</v>
      </c>
      <c r="BS5" s="1">
        <v>9.2116076029116797E-2</v>
      </c>
      <c r="BT5" s="1">
        <v>7.4480975789729003E-7</v>
      </c>
      <c r="BU5" s="1">
        <v>1.08822075156338E-7</v>
      </c>
      <c r="BV5" s="1">
        <v>4.5719871497394598E-8</v>
      </c>
      <c r="BW5" s="1">
        <v>1.75077743252217E-7</v>
      </c>
      <c r="BX5" s="1">
        <v>1000000</v>
      </c>
      <c r="BY5" s="1">
        <v>209000</v>
      </c>
      <c r="BZ5" s="1">
        <v>20000</v>
      </c>
      <c r="CA5" s="1">
        <v>0</v>
      </c>
      <c r="CB5" s="1">
        <v>1</v>
      </c>
    </row>
    <row r="6" spans="1:80" x14ac:dyDescent="0.2">
      <c r="A6" s="1">
        <v>57600</v>
      </c>
      <c r="B6" s="1">
        <v>2.57708173531003E-3</v>
      </c>
      <c r="C6" s="1">
        <v>1.3730071454995899E-3</v>
      </c>
      <c r="D6" s="1">
        <v>1.46135983123041E-3</v>
      </c>
      <c r="E6" s="1">
        <v>1.01379362535756E-3</v>
      </c>
      <c r="F6" s="1">
        <v>6.66956404131586E-7</v>
      </c>
      <c r="G6" s="1">
        <v>3.0206465982253702E-7</v>
      </c>
      <c r="H6" s="1">
        <v>1.1259032585323699E-3</v>
      </c>
      <c r="I6" s="1">
        <v>0.20549838618774799</v>
      </c>
      <c r="J6" s="1">
        <v>4.7422918264689903E-2</v>
      </c>
      <c r="K6" s="1">
        <v>1.13454841229853E-14</v>
      </c>
      <c r="L6" s="1">
        <v>1.1504784074660599E-2</v>
      </c>
      <c r="M6" s="1">
        <v>1.0342334676401001E-4</v>
      </c>
      <c r="N6" s="1">
        <v>5.0975352008874502E-3</v>
      </c>
      <c r="O6" s="1">
        <v>2.90235508710346E-3</v>
      </c>
      <c r="P6" s="1">
        <v>1.07182337732473E-4</v>
      </c>
      <c r="Q6" s="1">
        <v>1.3435518585551699E-4</v>
      </c>
      <c r="R6" s="1">
        <v>8.1140250798269894E-6</v>
      </c>
      <c r="S6" s="1">
        <v>8.3492080926265803E-5</v>
      </c>
      <c r="T6" s="1">
        <v>1.76876373374046E-4</v>
      </c>
      <c r="U6" s="1">
        <v>1.7745821229714201E-2</v>
      </c>
      <c r="V6" s="1">
        <v>4.1130266718898599E-2</v>
      </c>
      <c r="W6" s="1">
        <v>8.7479621310268196E-11</v>
      </c>
      <c r="X6" s="1">
        <v>1.8341923826467502E-2</v>
      </c>
      <c r="Y6" s="1">
        <v>2.0602880474309602E-3</v>
      </c>
      <c r="Z6" s="1">
        <v>1.2814334298844401E-4</v>
      </c>
      <c r="AA6" s="1">
        <v>1.12228190491968E-6</v>
      </c>
      <c r="AB6" s="1">
        <v>9.8184812040448096E-10</v>
      </c>
      <c r="AC6" s="1">
        <v>8.0238020501048005E-23</v>
      </c>
      <c r="AD6" s="1">
        <v>5.5965517858331502E-3</v>
      </c>
      <c r="AE6" s="1">
        <v>3.27922312781204E-2</v>
      </c>
      <c r="AF6" s="1">
        <v>8.5386115058725797E-3</v>
      </c>
      <c r="AG6" s="1">
        <v>4.0905610173808197E-5</v>
      </c>
      <c r="AH6" s="1">
        <v>1.01740382431326E-5</v>
      </c>
      <c r="AI6" s="1">
        <v>1.9178437285786101E-4</v>
      </c>
      <c r="AJ6" s="1">
        <v>1.41337001349643E-3</v>
      </c>
      <c r="AK6" s="1">
        <v>1.1098154416225999E-3</v>
      </c>
      <c r="AL6" s="1">
        <v>9.1905176907925695E-6</v>
      </c>
      <c r="AM6" s="1">
        <v>4.2797052954670597E-4</v>
      </c>
      <c r="AN6" s="1">
        <v>9.7442298947093595E-5</v>
      </c>
      <c r="AO6" s="1">
        <v>4.7837432821151701E-2</v>
      </c>
      <c r="AP6" s="1">
        <v>8.8227552340703599E-4</v>
      </c>
      <c r="AQ6" s="1">
        <v>1.25792456079327E-2</v>
      </c>
      <c r="AR6" s="1">
        <v>4.1398495606171197E-2</v>
      </c>
      <c r="AS6" s="1">
        <v>1.13827447013482E-2</v>
      </c>
      <c r="AT6" s="1">
        <v>7.0861722420504703E-4</v>
      </c>
      <c r="AU6" s="1">
        <v>2.1290785922730402E-9</v>
      </c>
      <c r="AV6" s="1">
        <v>1.14334096536291E-6</v>
      </c>
      <c r="AW6" s="1">
        <v>9.3448899833058395E-7</v>
      </c>
      <c r="AX6" s="1">
        <v>4.9636521370927896E-7</v>
      </c>
      <c r="AY6" s="1">
        <v>2.5807677903177999E-4</v>
      </c>
      <c r="AZ6" s="1">
        <v>1.3459478693249201E-3</v>
      </c>
      <c r="BA6" s="1">
        <v>2.2235202673033399E-5</v>
      </c>
      <c r="BB6" s="1">
        <v>1.43456086923466E-5</v>
      </c>
      <c r="BC6" s="1">
        <v>6.7462713624615996E-5</v>
      </c>
      <c r="BD6" s="1">
        <v>1.8151847558128702E-2</v>
      </c>
      <c r="BE6" s="1">
        <v>2.0271514453521301E-2</v>
      </c>
      <c r="BF6" s="1">
        <v>6.8255087967643803E-3</v>
      </c>
      <c r="BG6" s="1">
        <v>1.1674734947495799E-8</v>
      </c>
      <c r="BH6" s="1">
        <v>1.0733004987903E-2</v>
      </c>
      <c r="BI6" s="1">
        <v>8.6993625025469298E-3</v>
      </c>
      <c r="BJ6" s="1">
        <v>7.2090210460959304E-3</v>
      </c>
      <c r="BK6" s="1">
        <v>0.16176913942511101</v>
      </c>
      <c r="BL6" s="1">
        <v>4.5259768126664503E-6</v>
      </c>
      <c r="BM6" s="1">
        <v>2.4242854566655299E-7</v>
      </c>
      <c r="BN6" s="1">
        <v>2.8368690364640099E-9</v>
      </c>
      <c r="BO6" s="1">
        <v>7.5560473891253596E-7</v>
      </c>
      <c r="BP6" s="1">
        <v>2.1064984312146502E-9</v>
      </c>
      <c r="BQ6" s="1">
        <v>1.96169597707407E-6</v>
      </c>
      <c r="BR6" s="1">
        <v>9.61452992519919E-3</v>
      </c>
      <c r="BS6" s="1">
        <v>8.1576913632495002E-2</v>
      </c>
      <c r="BT6" s="1">
        <v>1.8494281154703001E-6</v>
      </c>
      <c r="BU6" s="1">
        <v>2.06501233139034E-7</v>
      </c>
      <c r="BV6" s="1">
        <v>8.91134601904129E-8</v>
      </c>
      <c r="BW6" s="1">
        <v>1.89340195073106E-7</v>
      </c>
      <c r="BX6" s="1">
        <v>1000000</v>
      </c>
      <c r="BY6" s="1">
        <v>209000</v>
      </c>
      <c r="BZ6" s="1">
        <v>20000</v>
      </c>
      <c r="CA6" s="1">
        <v>0</v>
      </c>
      <c r="CB6" s="1">
        <v>1</v>
      </c>
    </row>
    <row r="7" spans="1:80" x14ac:dyDescent="0.2">
      <c r="A7" s="1">
        <v>61200</v>
      </c>
      <c r="B7" s="1">
        <v>3.3115128719436401E-3</v>
      </c>
      <c r="C7" s="1">
        <v>1.55681616317155E-3</v>
      </c>
      <c r="D7" s="1">
        <v>1.4723117442288799E-3</v>
      </c>
      <c r="E7" s="1">
        <v>1.0372495793646999E-3</v>
      </c>
      <c r="F7" s="1">
        <v>2.22033834674408E-6</v>
      </c>
      <c r="G7" s="1">
        <v>1.0074036583407499E-6</v>
      </c>
      <c r="H7" s="1">
        <v>2.8911235866680902E-3</v>
      </c>
      <c r="I7" s="1">
        <v>0.211165229004358</v>
      </c>
      <c r="J7" s="1">
        <v>4.6688487128056302E-2</v>
      </c>
      <c r="K7" s="1">
        <v>1.0549356457702E-14</v>
      </c>
      <c r="L7" s="1">
        <v>1.14565017276305E-2</v>
      </c>
      <c r="M7" s="1">
        <v>8.8176119147712805E-5</v>
      </c>
      <c r="N7" s="1">
        <v>7.7036983665700696E-3</v>
      </c>
      <c r="O7" s="1">
        <v>4.4782351278159398E-3</v>
      </c>
      <c r="P7" s="1">
        <v>1.4799585016777499E-4</v>
      </c>
      <c r="Q7" s="1">
        <v>1.40963765730536E-4</v>
      </c>
      <c r="R7" s="1">
        <v>2.6122613596657999E-5</v>
      </c>
      <c r="S7" s="1">
        <v>1.5894032853996999E-4</v>
      </c>
      <c r="T7" s="1">
        <v>1.0524831366535001E-4</v>
      </c>
      <c r="U7" s="1">
        <v>1.74463317015764E-2</v>
      </c>
      <c r="V7" s="1">
        <v>3.9568173563846003E-2</v>
      </c>
      <c r="W7" s="1">
        <v>7.5451290990553996E-11</v>
      </c>
      <c r="X7" s="1">
        <v>1.57719093784673E-2</v>
      </c>
      <c r="Y7" s="1">
        <v>1.34530803097201E-3</v>
      </c>
      <c r="Z7" s="1">
        <v>1.80713918463306E-4</v>
      </c>
      <c r="AA7" s="1">
        <v>3.71891074266222E-6</v>
      </c>
      <c r="AB7" s="1">
        <v>1.69734669210749E-9</v>
      </c>
      <c r="AC7" s="1">
        <v>1.39721576658593E-22</v>
      </c>
      <c r="AD7" s="1">
        <v>5.5128574692980296E-3</v>
      </c>
      <c r="AE7" s="1">
        <v>3.05483967154901E-2</v>
      </c>
      <c r="AF7" s="1">
        <v>7.76154604845322E-3</v>
      </c>
      <c r="AG7" s="1">
        <v>3.7884767511702697E-5</v>
      </c>
      <c r="AH7" s="1">
        <v>9.1557807514042505E-6</v>
      </c>
      <c r="AI7" s="1">
        <v>5.4984412822216001E-5</v>
      </c>
      <c r="AJ7" s="1">
        <v>1.1294776784302699E-3</v>
      </c>
      <c r="AK7" s="1">
        <v>7.03182020383814E-4</v>
      </c>
      <c r="AL7" s="1">
        <v>2.87427811239207E-5</v>
      </c>
      <c r="AM7" s="1">
        <v>3.7358470075588902E-4</v>
      </c>
      <c r="AN7" s="1">
        <v>3.1063369552303503E-5</v>
      </c>
      <c r="AO7" s="1">
        <v>5.9460792182427301E-2</v>
      </c>
      <c r="AP7" s="1">
        <v>7.5330595563098896E-4</v>
      </c>
      <c r="AQ7" s="1">
        <v>1.4241369283203501E-2</v>
      </c>
      <c r="AR7" s="1">
        <v>5.3259716761643497E-2</v>
      </c>
      <c r="AS7" s="1">
        <v>9.6559108695239704E-3</v>
      </c>
      <c r="AT7" s="1">
        <v>6.8520247026107497E-4</v>
      </c>
      <c r="AU7" s="1">
        <v>1.6330670886098999E-9</v>
      </c>
      <c r="AV7" s="1">
        <v>1.55447314771105E-7</v>
      </c>
      <c r="AW7" s="1">
        <v>1.65358297230569E-6</v>
      </c>
      <c r="AX7" s="1">
        <v>7.7726611120851607E-9</v>
      </c>
      <c r="AY7" s="1">
        <v>1.4608062245907201E-4</v>
      </c>
      <c r="AZ7" s="1">
        <v>6.65870979526509E-4</v>
      </c>
      <c r="BA7" s="1">
        <v>7.6482518536934505E-6</v>
      </c>
      <c r="BB7" s="1">
        <v>7.2492778357190195E-7</v>
      </c>
      <c r="BC7" s="1">
        <v>4.6175535436864101E-5</v>
      </c>
      <c r="BD7" s="1">
        <v>1.8968468176847102E-2</v>
      </c>
      <c r="BE7" s="1">
        <v>2.05828545708437E-2</v>
      </c>
      <c r="BF7" s="1">
        <v>7.8208623090184996E-3</v>
      </c>
      <c r="BG7" s="1">
        <v>7.4351165213495903E-9</v>
      </c>
      <c r="BH7" s="1">
        <v>1.0619118807040299E-2</v>
      </c>
      <c r="BI7" s="1">
        <v>9.8949367122228397E-3</v>
      </c>
      <c r="BJ7" s="1">
        <v>7.5715935632018503E-3</v>
      </c>
      <c r="BK7" s="1">
        <v>0.208469471142951</v>
      </c>
      <c r="BL7" s="1">
        <v>7.6658050154225496E-6</v>
      </c>
      <c r="BM7" s="1">
        <v>4.2622676602798501E-7</v>
      </c>
      <c r="BN7" s="1">
        <v>3.4189794373272E-9</v>
      </c>
      <c r="BO7" s="1">
        <v>1.3068297580619999E-6</v>
      </c>
      <c r="BP7" s="1">
        <v>3.2301149777247301E-9</v>
      </c>
      <c r="BQ7" s="1">
        <v>3.2817996716484899E-6</v>
      </c>
      <c r="BR7" s="1">
        <v>4.3928110181807103E-3</v>
      </c>
      <c r="BS7" s="1">
        <v>6.7891681057502401E-2</v>
      </c>
      <c r="BT7" s="1">
        <v>4.2301197405711598E-6</v>
      </c>
      <c r="BU7" s="1">
        <v>3.5515051588977499E-7</v>
      </c>
      <c r="BV7" s="1">
        <v>1.5407530577964399E-7</v>
      </c>
      <c r="BW7" s="1">
        <v>1.68646684974839E-7</v>
      </c>
      <c r="BX7" s="1">
        <v>1000000</v>
      </c>
      <c r="BY7" s="1">
        <v>209000</v>
      </c>
      <c r="BZ7" s="1">
        <v>20000</v>
      </c>
      <c r="CA7" s="1">
        <v>0</v>
      </c>
      <c r="CB7" s="1">
        <v>1</v>
      </c>
    </row>
    <row r="8" spans="1:80" x14ac:dyDescent="0.2">
      <c r="A8" s="1">
        <v>64800</v>
      </c>
      <c r="B8" s="1">
        <v>3.84651309162357E-3</v>
      </c>
      <c r="C8" s="1">
        <v>1.7197992239877901E-3</v>
      </c>
      <c r="D8" s="1">
        <v>1.4808893512960801E-3</v>
      </c>
      <c r="E8" s="1">
        <v>1.05167710983811E-3</v>
      </c>
      <c r="F8" s="1">
        <v>5.9694012409621001E-6</v>
      </c>
      <c r="G8" s="1">
        <v>2.69389717105226E-6</v>
      </c>
      <c r="H8" s="1">
        <v>4.5511572714395402E-3</v>
      </c>
      <c r="I8" s="1">
        <v>0.21634975920629501</v>
      </c>
      <c r="J8" s="1">
        <v>4.6153486908376298E-2</v>
      </c>
      <c r="K8" s="1">
        <v>5.8936835850065398E-15</v>
      </c>
      <c r="L8" s="1">
        <v>1.14209797231004E-2</v>
      </c>
      <c r="M8" s="1">
        <v>7.8098743192448199E-5</v>
      </c>
      <c r="N8" s="1">
        <v>9.85769551732525E-3</v>
      </c>
      <c r="O8" s="1">
        <v>5.7760955680072196E-3</v>
      </c>
      <c r="P8" s="1">
        <v>1.7783009934868699E-4</v>
      </c>
      <c r="Q8" s="1">
        <v>1.40830409134704E-4</v>
      </c>
      <c r="R8" s="1">
        <v>6.9626835187109806E-5</v>
      </c>
      <c r="S8" s="1">
        <v>3.6283498261977101E-4</v>
      </c>
      <c r="T8" s="1">
        <v>5.2718794389966702E-5</v>
      </c>
      <c r="U8" s="1">
        <v>1.7228434888182601E-2</v>
      </c>
      <c r="V8" s="1">
        <v>3.8452916014714802E-2</v>
      </c>
      <c r="W8" s="1">
        <v>4.1146564273595599E-11</v>
      </c>
      <c r="X8" s="1">
        <v>1.41082709494372E-2</v>
      </c>
      <c r="Y8" s="1">
        <v>9.8206017476396706E-4</v>
      </c>
      <c r="Z8" s="1">
        <v>2.15994413204754E-4</v>
      </c>
      <c r="AA8" s="1">
        <v>1.01159094497822E-5</v>
      </c>
      <c r="AB8" s="1">
        <v>2.4249728000752402E-9</v>
      </c>
      <c r="AC8" s="1">
        <v>9.0588468116537403E-23</v>
      </c>
      <c r="AD8" s="1">
        <v>5.4519263312492999E-3</v>
      </c>
      <c r="AE8" s="1">
        <v>2.8990675293971799E-2</v>
      </c>
      <c r="AF8" s="1">
        <v>7.2335140040576196E-3</v>
      </c>
      <c r="AG8" s="1">
        <v>3.57913657696217E-5</v>
      </c>
      <c r="AH8" s="1">
        <v>8.4428084912004608E-6</v>
      </c>
      <c r="AI8" s="1">
        <v>9.5925614165238595E-6</v>
      </c>
      <c r="AJ8" s="1">
        <v>9.3678757006548897E-4</v>
      </c>
      <c r="AK8" s="1">
        <v>1.4142035082812199E-4</v>
      </c>
      <c r="AL8" s="1">
        <v>7.7047068414910004E-5</v>
      </c>
      <c r="AM8" s="1">
        <v>3.3842709935149202E-4</v>
      </c>
      <c r="AN8" s="1">
        <v>4.4912184011407799E-6</v>
      </c>
      <c r="AO8" s="1">
        <v>6.7074016133897602E-2</v>
      </c>
      <c r="AP8" s="1">
        <v>6.6786122299309898E-4</v>
      </c>
      <c r="AQ8" s="1">
        <v>1.53943040842031E-2</v>
      </c>
      <c r="AR8" s="1">
        <v>6.10144544331572E-2</v>
      </c>
      <c r="AS8" s="1">
        <v>8.4409857865479099E-3</v>
      </c>
      <c r="AT8" s="1">
        <v>6.7499560899411204E-4</v>
      </c>
      <c r="AU8" s="1">
        <v>8.7467350387392495E-10</v>
      </c>
      <c r="AV8" s="1">
        <v>2.40544274141041E-8</v>
      </c>
      <c r="AW8" s="1">
        <v>2.4782815100089998E-6</v>
      </c>
      <c r="AX8" s="1">
        <v>1.2327986331134999E-11</v>
      </c>
      <c r="AY8" s="1">
        <v>9.4902900179198903E-5</v>
      </c>
      <c r="AZ8" s="1">
        <v>3.6185772322579201E-4</v>
      </c>
      <c r="BA8" s="1">
        <v>3.1873026926948402E-6</v>
      </c>
      <c r="BB8" s="1">
        <v>2.54246909323211E-8</v>
      </c>
      <c r="BC8" s="1">
        <v>3.3526053712213101E-5</v>
      </c>
      <c r="BD8" s="1">
        <v>1.9112984313594799E-2</v>
      </c>
      <c r="BE8" s="1">
        <v>2.0676762265864901E-2</v>
      </c>
      <c r="BF8" s="1">
        <v>8.4018173656111601E-3</v>
      </c>
      <c r="BG8" s="1">
        <v>3.24531818935402E-9</v>
      </c>
      <c r="BH8" s="1">
        <v>1.0370220210693301E-2</v>
      </c>
      <c r="BI8" s="1">
        <v>1.0723500354180999E-2</v>
      </c>
      <c r="BJ8" s="1">
        <v>7.67512394764282E-3</v>
      </c>
      <c r="BK8" s="1">
        <v>0.23804682520370399</v>
      </c>
      <c r="BL8" s="1">
        <v>1.0870946792235699E-5</v>
      </c>
      <c r="BM8" s="1">
        <v>6.3567243721852103E-7</v>
      </c>
      <c r="BN8" s="1">
        <v>4.0071168097009202E-9</v>
      </c>
      <c r="BO8" s="1">
        <v>1.88516937229112E-6</v>
      </c>
      <c r="BP8" s="1">
        <v>4.26778017932111E-9</v>
      </c>
      <c r="BQ8" s="1">
        <v>4.7143144713917498E-6</v>
      </c>
      <c r="BR8" s="1">
        <v>1.51892220768895E-3</v>
      </c>
      <c r="BS8" s="1">
        <v>5.7183125656611503E-2</v>
      </c>
      <c r="BT8" s="1">
        <v>1.14860220132615E-5</v>
      </c>
      <c r="BU8" s="1">
        <v>5.0752606265396905E-7</v>
      </c>
      <c r="BV8" s="1">
        <v>2.1893905572281899E-7</v>
      </c>
      <c r="BW8" s="1">
        <v>9.4151194802198206E-8</v>
      </c>
      <c r="BX8" s="1">
        <v>1000000</v>
      </c>
      <c r="BY8" s="1">
        <v>209000</v>
      </c>
      <c r="BZ8" s="1">
        <v>20000</v>
      </c>
      <c r="CA8" s="1">
        <v>0</v>
      </c>
      <c r="CB8" s="1">
        <v>1</v>
      </c>
    </row>
    <row r="9" spans="1:80" x14ac:dyDescent="0.2">
      <c r="A9" s="1">
        <v>68400</v>
      </c>
      <c r="B9" s="1">
        <v>4.0437392412439902E-3</v>
      </c>
      <c r="C9" s="1">
        <v>1.85309518910321E-3</v>
      </c>
      <c r="D9" s="1">
        <v>1.48952826368826E-3</v>
      </c>
      <c r="E9" s="1">
        <v>1.06230004254578E-3</v>
      </c>
      <c r="F9" s="1">
        <v>1.17947413177879E-5</v>
      </c>
      <c r="G9" s="1">
        <v>5.2936839355087903E-6</v>
      </c>
      <c r="H9" s="1">
        <v>4.9984267217752397E-3</v>
      </c>
      <c r="I9" s="1">
        <v>0.21775720336764401</v>
      </c>
      <c r="J9" s="1">
        <v>4.5956260758755897E-2</v>
      </c>
      <c r="K9" s="1">
        <v>8.4762207526491298E-16</v>
      </c>
      <c r="L9" s="1">
        <v>1.14078087579857E-2</v>
      </c>
      <c r="M9" s="1">
        <v>7.43680546072801E-5</v>
      </c>
      <c r="N9" s="1">
        <v>1.08560368273601E-2</v>
      </c>
      <c r="O9" s="1">
        <v>6.3915126894470396E-3</v>
      </c>
      <c r="P9" s="1">
        <v>1.91231706669274E-4</v>
      </c>
      <c r="Q9" s="1">
        <v>1.40682378794608E-4</v>
      </c>
      <c r="R9" s="1">
        <v>1.3463914462278701E-4</v>
      </c>
      <c r="S9" s="1">
        <v>2.3064365170814101E-3</v>
      </c>
      <c r="T9" s="1">
        <v>2.7662060085271001E-5</v>
      </c>
      <c r="U9" s="1">
        <v>1.7148165426798399E-2</v>
      </c>
      <c r="V9" s="1">
        <v>3.80465734380478E-2</v>
      </c>
      <c r="W9" s="1">
        <v>6.2204580643968597E-12</v>
      </c>
      <c r="X9" s="1">
        <v>1.35358561128485E-2</v>
      </c>
      <c r="Y9" s="1">
        <v>8.7367537673273797E-4</v>
      </c>
      <c r="Z9" s="1">
        <v>1.8798904351673701E-4</v>
      </c>
      <c r="AA9" s="1">
        <v>2.05292410502629E-5</v>
      </c>
      <c r="AB9" s="1">
        <v>2.4758508909301302E-9</v>
      </c>
      <c r="AC9" s="1">
        <v>5.47309017294876E-24</v>
      </c>
      <c r="AD9" s="1">
        <v>5.4295811156165998E-3</v>
      </c>
      <c r="AE9" s="1">
        <v>2.8432328324361E-2</v>
      </c>
      <c r="AF9" s="1">
        <v>7.0465992496199E-3</v>
      </c>
      <c r="AG9" s="1">
        <v>3.4771703949440402E-5</v>
      </c>
      <c r="AH9" s="1">
        <v>8.0733585777822303E-6</v>
      </c>
      <c r="AI9" s="1">
        <v>1.6776589209425399E-7</v>
      </c>
      <c r="AJ9" s="1">
        <v>8.5233018472671796E-4</v>
      </c>
      <c r="AK9" s="1">
        <v>9.7634221935695792E-7</v>
      </c>
      <c r="AL9" s="1">
        <v>1.59640619404094E-4</v>
      </c>
      <c r="AM9" s="1">
        <v>3.2405258767113102E-4</v>
      </c>
      <c r="AN9" s="1">
        <v>4.19381208166045E-8</v>
      </c>
      <c r="AO9" s="1">
        <v>6.9916845945219699E-2</v>
      </c>
      <c r="AP9" s="1">
        <v>6.3640108929804995E-4</v>
      </c>
      <c r="AQ9" s="1">
        <v>1.5807801044786199E-2</v>
      </c>
      <c r="AR9" s="1">
        <v>6.4533265442561993E-2</v>
      </c>
      <c r="AS9" s="1">
        <v>7.8381184279730301E-3</v>
      </c>
      <c r="AT9" s="1">
        <v>6.9003446851989103E-4</v>
      </c>
      <c r="AU9" s="1">
        <v>1.2498229375320899E-10</v>
      </c>
      <c r="AV9" s="1">
        <v>1.7687698325490099E-9</v>
      </c>
      <c r="AW9" s="1">
        <v>3.3684336345214098E-6</v>
      </c>
      <c r="AX9" s="1">
        <v>2.32278831305272E-20</v>
      </c>
      <c r="AY9" s="1">
        <v>7.8576398570823902E-5</v>
      </c>
      <c r="AZ9" s="1">
        <v>2.3922143871453699E-4</v>
      </c>
      <c r="BA9" s="1">
        <v>1.6875706164637301E-6</v>
      </c>
      <c r="BB9" s="1">
        <v>2.5417649137616102E-10</v>
      </c>
      <c r="BC9" s="1">
        <v>2.78506309922292E-5</v>
      </c>
      <c r="BD9" s="1">
        <v>1.8946159083834499E-2</v>
      </c>
      <c r="BE9" s="1">
        <v>2.0770255066649399E-2</v>
      </c>
      <c r="BF9" s="1">
        <v>8.5818797952926292E-3</v>
      </c>
      <c r="BG9" s="1">
        <v>4.17207977135188E-10</v>
      </c>
      <c r="BH9" s="1">
        <v>1.01738517185392E-2</v>
      </c>
      <c r="BI9" s="1">
        <v>1.1024695776056999E-2</v>
      </c>
      <c r="BJ9" s="1">
        <v>7.6927200981476004E-3</v>
      </c>
      <c r="BK9" s="1">
        <v>0.243107253263699</v>
      </c>
      <c r="BL9" s="1">
        <v>1.10336799599081E-5</v>
      </c>
      <c r="BM9" s="1">
        <v>8.7226773460864595E-7</v>
      </c>
      <c r="BN9" s="1">
        <v>4.72897861308881E-9</v>
      </c>
      <c r="BO9" s="1">
        <v>2.3668945875154701E-6</v>
      </c>
      <c r="BP9" s="1">
        <v>5.1500088982218199E-9</v>
      </c>
      <c r="BQ9" s="1">
        <v>6.2209578328730002E-6</v>
      </c>
      <c r="BR9" s="1">
        <v>1.30683812081422E-4</v>
      </c>
      <c r="BS9" s="1">
        <v>4.8916421923434102E-2</v>
      </c>
      <c r="BT9" s="1">
        <v>8.5985419941470999E-5</v>
      </c>
      <c r="BU9" s="1">
        <v>6.2938476924087402E-7</v>
      </c>
      <c r="BV9" s="1">
        <v>2.7145669125057801E-7</v>
      </c>
      <c r="BW9" s="1">
        <v>1.43282940736731E-8</v>
      </c>
      <c r="BX9" s="1">
        <v>1000000</v>
      </c>
      <c r="BY9" s="1">
        <v>209000</v>
      </c>
      <c r="BZ9" s="1">
        <v>20000</v>
      </c>
      <c r="CA9" s="1">
        <v>0</v>
      </c>
      <c r="CB9" s="1">
        <v>1</v>
      </c>
    </row>
    <row r="10" spans="1:80" x14ac:dyDescent="0.2">
      <c r="A10" s="1">
        <v>72000</v>
      </c>
      <c r="B10" s="1">
        <v>4.0892151082537196E-3</v>
      </c>
      <c r="C10" s="1">
        <v>1.96232309120409E-3</v>
      </c>
      <c r="D10" s="1">
        <v>1.5046672112870899E-3</v>
      </c>
      <c r="E10" s="1">
        <v>1.0733085370768301E-3</v>
      </c>
      <c r="F10" s="1">
        <v>2.15560844665963E-5</v>
      </c>
      <c r="G10" s="1">
        <v>9.8210944620652498E-6</v>
      </c>
      <c r="H10" s="1">
        <v>5.0325858729649304E-3</v>
      </c>
      <c r="I10" s="1">
        <v>0.217862584649403</v>
      </c>
      <c r="J10" s="1">
        <v>4.5910784891746201E-2</v>
      </c>
      <c r="K10" t="s">
        <v>252</v>
      </c>
      <c r="L10" s="1">
        <v>1.14047659763285E-2</v>
      </c>
      <c r="M10" s="1">
        <v>7.5811459868061894E-5</v>
      </c>
      <c r="N10" s="1">
        <v>1.3011201639298101E-2</v>
      </c>
      <c r="O10" s="1">
        <v>7.9291685808507897E-3</v>
      </c>
      <c r="P10" s="1">
        <v>2.2652373441785001E-4</v>
      </c>
      <c r="Q10" s="1">
        <v>1.4685315426432699E-4</v>
      </c>
      <c r="R10" s="1">
        <v>1.79012778848002E-4</v>
      </c>
      <c r="S10" s="1">
        <v>8.8764994940145007E-3</v>
      </c>
      <c r="T10" s="1">
        <v>2.6027435370420701E-5</v>
      </c>
      <c r="U10" s="1">
        <v>1.7129661531638699E-2</v>
      </c>
      <c r="V10" s="1">
        <v>3.7953245445168399E-2</v>
      </c>
      <c r="W10" s="1">
        <v>7.9233959457500406E-12</v>
      </c>
      <c r="X10" s="1">
        <v>1.3406861997952E-2</v>
      </c>
      <c r="Y10" s="1">
        <v>8.5037133871421796E-4</v>
      </c>
      <c r="Z10" s="1">
        <v>7.0382693598796797E-5</v>
      </c>
      <c r="AA10" s="1">
        <v>3.62178544915898E-5</v>
      </c>
      <c r="AB10" s="1">
        <v>2.2484554743985798E-9</v>
      </c>
      <c r="AC10" s="1">
        <v>1.2389607914117E-23</v>
      </c>
      <c r="AD10" s="1">
        <v>5.4248774640100299E-3</v>
      </c>
      <c r="AE10" s="1">
        <v>2.8304784287695402E-2</v>
      </c>
      <c r="AF10" s="1">
        <v>7.0040791355298398E-3</v>
      </c>
      <c r="AG10" s="1">
        <v>3.8725100689732498E-5</v>
      </c>
      <c r="AH10" s="1">
        <v>1.11182029949008E-5</v>
      </c>
      <c r="AI10" s="1">
        <v>2.1216042877441301E-8</v>
      </c>
      <c r="AJ10" s="1">
        <v>8.0972022519571504E-4</v>
      </c>
      <c r="AK10" s="1">
        <v>9.8854448260469001E-8</v>
      </c>
      <c r="AL10" s="1">
        <v>2.4692359395253198E-4</v>
      </c>
      <c r="AM10" s="1">
        <v>2.8967951086978603E-4</v>
      </c>
      <c r="AN10" s="1">
        <v>4.2575429535793502E-9</v>
      </c>
      <c r="AO10" s="1">
        <v>7.1045493008000601E-2</v>
      </c>
      <c r="AP10" s="1">
        <v>5.7960187111038501E-4</v>
      </c>
      <c r="AQ10" s="1">
        <v>1.5905411161420899E-2</v>
      </c>
      <c r="AR10" s="1">
        <v>7.5785656973709897E-2</v>
      </c>
      <c r="AS10" s="1">
        <v>7.4412499942297702E-3</v>
      </c>
      <c r="AT10" s="1">
        <v>6.9772842837387803E-4</v>
      </c>
      <c r="AU10" s="1">
        <v>3.8795179325459899E-10</v>
      </c>
      <c r="AV10" s="1">
        <v>4.8379722019956103E-22</v>
      </c>
      <c r="AW10" s="1">
        <v>3.3785089395882498E-6</v>
      </c>
      <c r="AX10" s="1">
        <v>-1.6115867456150501E-76</v>
      </c>
      <c r="AY10" s="1">
        <v>6.1221197529509001E-5</v>
      </c>
      <c r="AZ10" s="1">
        <v>1.10762924089113E-4</v>
      </c>
      <c r="BA10" s="1">
        <v>2.6298524915343699E-8</v>
      </c>
      <c r="BB10" s="1">
        <v>8.1323889515919798E-25</v>
      </c>
      <c r="BC10" s="1">
        <v>2.4788945268378898E-5</v>
      </c>
      <c r="BD10" s="1">
        <v>1.69226285654521E-2</v>
      </c>
      <c r="BE10" s="1">
        <v>2.07331283721757E-2</v>
      </c>
      <c r="BF10" s="1">
        <v>8.5901420888044398E-3</v>
      </c>
      <c r="BG10" t="s">
        <v>253</v>
      </c>
      <c r="BH10" s="1">
        <v>8.8110241034586607E-3</v>
      </c>
      <c r="BI10" s="1">
        <v>1.11752336262917E-2</v>
      </c>
      <c r="BJ10" s="1">
        <v>7.6996177467128302E-3</v>
      </c>
      <c r="BK10" s="1">
        <v>0.22295513123510999</v>
      </c>
      <c r="BL10" s="1">
        <v>1.00369284770706E-5</v>
      </c>
      <c r="BM10" s="1">
        <v>9.0661268375255E-7</v>
      </c>
      <c r="BN10" s="1">
        <v>1.2282636529339899E-8</v>
      </c>
      <c r="BO10" s="1">
        <v>6.1605903378151904E-6</v>
      </c>
      <c r="BP10" s="1">
        <v>1.6619117449610299E-8</v>
      </c>
      <c r="BQ10" s="1">
        <v>7.2523007133449096E-6</v>
      </c>
      <c r="BR10" s="1">
        <v>4.3027296014184101E-7</v>
      </c>
      <c r="BS10" s="1">
        <v>2.01539257986251E-2</v>
      </c>
      <c r="BT10" s="1">
        <v>7.9206734448920098E-4</v>
      </c>
      <c r="BU10" s="1">
        <v>1.9663426713173701E-6</v>
      </c>
      <c r="BV10" s="1">
        <v>9.0232762553014995E-7</v>
      </c>
      <c r="BW10" s="1">
        <v>1.8041139933834601E-8</v>
      </c>
      <c r="BX10" s="1">
        <v>1000000</v>
      </c>
      <c r="BY10" s="1">
        <v>209000</v>
      </c>
      <c r="BZ10" s="1">
        <v>20000</v>
      </c>
      <c r="CA10" s="1">
        <v>0</v>
      </c>
      <c r="CB10" s="1">
        <v>1</v>
      </c>
    </row>
    <row r="11" spans="1:80" x14ac:dyDescent="0.2">
      <c r="A11" s="1">
        <v>75600</v>
      </c>
      <c r="B11" s="1">
        <v>4.1623810296199304E-3</v>
      </c>
      <c r="C11" s="1">
        <v>2.0553980595563099E-3</v>
      </c>
      <c r="D11" s="1">
        <v>1.5506581378885299E-3</v>
      </c>
      <c r="E11" s="1">
        <v>1.0965500103557501E-3</v>
      </c>
      <c r="F11" s="1">
        <v>4.8914940778205101E-5</v>
      </c>
      <c r="G11" s="1">
        <v>2.28389098684989E-5</v>
      </c>
      <c r="H11" s="1">
        <v>5.0880674627943601E-3</v>
      </c>
      <c r="I11" s="1">
        <v>0.21802902941889099</v>
      </c>
      <c r="J11" s="1">
        <v>4.5837618970379898E-2</v>
      </c>
      <c r="K11" s="1">
        <v>0</v>
      </c>
      <c r="L11" s="1">
        <v>1.1399865834067701E-2</v>
      </c>
      <c r="M11" s="1">
        <v>7.89645215479388E-5</v>
      </c>
      <c r="N11" s="1">
        <v>1.55438426818852E-2</v>
      </c>
      <c r="O11" s="1">
        <v>9.7512164204903405E-3</v>
      </c>
      <c r="P11" s="1">
        <v>2.7129282289040801E-4</v>
      </c>
      <c r="Q11" s="1">
        <v>1.51414976960549E-4</v>
      </c>
      <c r="R11" s="1">
        <v>2.3923666410804599E-4</v>
      </c>
      <c r="S11" s="1">
        <v>4.1511256689012203E-3</v>
      </c>
      <c r="T11" s="1">
        <v>2.57571026576001E-5</v>
      </c>
      <c r="U11" s="1">
        <v>1.70998941784898E-2</v>
      </c>
      <c r="V11" s="1">
        <v>3.7803377489551503E-2</v>
      </c>
      <c r="W11" s="1">
        <v>7.4876146670068602E-12</v>
      </c>
      <c r="X11" s="1">
        <v>1.32016358223872E-2</v>
      </c>
      <c r="Y11" s="1">
        <v>8.1412925043977105E-4</v>
      </c>
      <c r="Z11" s="1">
        <v>5.1384151764397498E-5</v>
      </c>
      <c r="AA11" s="1">
        <v>7.7028014910885794E-5</v>
      </c>
      <c r="AB11" s="1">
        <v>2.5614322252711099E-9</v>
      </c>
      <c r="AC11" s="1">
        <v>1.9066711921588101E-23</v>
      </c>
      <c r="AD11" s="1">
        <v>5.4184948784913303E-3</v>
      </c>
      <c r="AE11" s="1">
        <v>2.8100516048724399E-2</v>
      </c>
      <c r="AF11" s="1">
        <v>6.9361191711173401E-3</v>
      </c>
      <c r="AG11" s="1">
        <v>4.6146502876968902E-5</v>
      </c>
      <c r="AH11" s="1">
        <v>1.6798798307686301E-5</v>
      </c>
      <c r="AI11" s="1">
        <v>2.7076897809260799E-8</v>
      </c>
      <c r="AJ11" s="1">
        <v>7.6827632783949397E-4</v>
      </c>
      <c r="AK11" s="1">
        <v>1.3491325228299601E-7</v>
      </c>
      <c r="AL11" s="1">
        <v>3.6878377693609101E-4</v>
      </c>
      <c r="AM11" s="1">
        <v>2.4432801746785001E-4</v>
      </c>
      <c r="AN11" s="1">
        <v>5.52113935296321E-9</v>
      </c>
      <c r="AO11" s="1">
        <v>7.2547105655125996E-2</v>
      </c>
      <c r="AP11" s="1">
        <v>5.0275594415480395E-4</v>
      </c>
      <c r="AQ11" s="1">
        <v>1.6060499091709601E-2</v>
      </c>
      <c r="AR11" s="1">
        <v>8.8073239173228804E-2</v>
      </c>
      <c r="AS11" s="1">
        <v>7.0101325385089402E-3</v>
      </c>
      <c r="AT11" s="1">
        <v>6.89980496162337E-4</v>
      </c>
      <c r="AU11" s="1">
        <v>5.9668298149167795E-10</v>
      </c>
      <c r="AV11" s="1">
        <v>2.18358560893442E-43</v>
      </c>
      <c r="AW11" s="1">
        <v>3.9015128192194398E-6</v>
      </c>
      <c r="AX11" s="1">
        <v>1.60873792129184E-98</v>
      </c>
      <c r="AY11" s="1">
        <v>4.2044565522609501E-5</v>
      </c>
      <c r="AZ11" s="1">
        <v>3.8378008327751999E-5</v>
      </c>
      <c r="BA11" s="1">
        <v>4.1633721919423702E-11</v>
      </c>
      <c r="BB11" s="1">
        <v>6.2447096961519397E-50</v>
      </c>
      <c r="BC11" s="1">
        <v>2.1959592984792801E-5</v>
      </c>
      <c r="BD11" s="1">
        <v>1.4359703665745301E-2</v>
      </c>
      <c r="BE11" s="1">
        <v>2.0817818172579501E-2</v>
      </c>
      <c r="BF11" s="1">
        <v>8.5425586552703194E-3</v>
      </c>
      <c r="BG11" t="s">
        <v>254</v>
      </c>
      <c r="BH11" s="1">
        <v>7.0929345115491801E-3</v>
      </c>
      <c r="BI11" s="1">
        <v>1.1425597979134E-2</v>
      </c>
      <c r="BJ11" s="1">
        <v>7.6980591146035898E-3</v>
      </c>
      <c r="BK11" s="1">
        <v>0.21083631049638399</v>
      </c>
      <c r="BL11" s="1">
        <v>1.13875101770616E-5</v>
      </c>
      <c r="BM11" s="1">
        <v>1.01622340582399E-6</v>
      </c>
      <c r="BN11" s="1">
        <v>1.9185731696352699E-8</v>
      </c>
      <c r="BO11" s="1">
        <v>1.02720112547387E-5</v>
      </c>
      <c r="BP11" s="1">
        <v>2.86651346257889E-8</v>
      </c>
      <c r="BQ11" s="1">
        <v>8.84703187575587E-6</v>
      </c>
      <c r="BR11" s="1">
        <v>2.6092275037117101E-7</v>
      </c>
      <c r="BS11" s="1">
        <v>1.29698342562435E-2</v>
      </c>
      <c r="BT11" s="1">
        <v>5.7477300315848399E-4</v>
      </c>
      <c r="BU11" s="1">
        <v>3.45736153157555E-6</v>
      </c>
      <c r="BV11" s="1">
        <v>1.6002175837876101E-6</v>
      </c>
      <c r="BW11" s="1">
        <v>1.7056137228203499E-8</v>
      </c>
      <c r="BX11" s="1">
        <v>1000000</v>
      </c>
      <c r="BY11" s="1">
        <v>209000</v>
      </c>
      <c r="BZ11" s="1">
        <v>20000</v>
      </c>
      <c r="CA11" s="1">
        <v>0</v>
      </c>
      <c r="CB11" s="1">
        <v>1</v>
      </c>
    </row>
    <row r="12" spans="1:80" x14ac:dyDescent="0.2">
      <c r="A12" s="1">
        <v>79200</v>
      </c>
      <c r="B12" s="1">
        <v>4.2191586276332004E-3</v>
      </c>
      <c r="C12" s="1">
        <v>2.1374823511313701E-3</v>
      </c>
      <c r="D12" s="1">
        <v>1.6373293195835301E-3</v>
      </c>
      <c r="E12" s="1">
        <v>1.1385009285736999E-3</v>
      </c>
      <c r="F12" s="1">
        <v>9.2326567740862905E-5</v>
      </c>
      <c r="G12" s="1">
        <v>4.35882315099804E-5</v>
      </c>
      <c r="H12" s="1">
        <v>5.1332974943888304E-3</v>
      </c>
      <c r="I12" s="1">
        <v>0.218164719513675</v>
      </c>
      <c r="J12" s="1">
        <v>4.5780841372366599E-2</v>
      </c>
      <c r="K12" s="1">
        <v>0</v>
      </c>
      <c r="L12" s="1">
        <v>1.1396059328148401E-2</v>
      </c>
      <c r="M12" s="1">
        <v>8.1321715463552203E-5</v>
      </c>
      <c r="N12" s="1">
        <v>1.6613414726945198E-2</v>
      </c>
      <c r="O12" s="1">
        <v>1.0568783730484199E-2</v>
      </c>
      <c r="P12" s="1">
        <v>2.93697290097878E-4</v>
      </c>
      <c r="Q12" s="1">
        <v>1.5125601265169201E-4</v>
      </c>
      <c r="R12" s="1">
        <v>3.04145475584058E-4</v>
      </c>
      <c r="S12" s="1">
        <v>1.8900265349026601E-3</v>
      </c>
      <c r="T12" s="1">
        <v>2.5547851882187301E-5</v>
      </c>
      <c r="U12" s="1">
        <v>1.7076797332353E-2</v>
      </c>
      <c r="V12" s="1">
        <v>3.7687322046196403E-2</v>
      </c>
      <c r="W12" s="1">
        <v>5.3698364121469801E-12</v>
      </c>
      <c r="X12" s="1">
        <v>1.3044323791093E-2</v>
      </c>
      <c r="Y12" s="1">
        <v>7.8703506750168496E-4</v>
      </c>
      <c r="Z12" s="1">
        <v>3.6482369682303298E-5</v>
      </c>
      <c r="AA12" s="1">
        <v>1.3810441232608799E-4</v>
      </c>
      <c r="AB12" s="1">
        <v>2.5556041838815001E-9</v>
      </c>
      <c r="AC12" s="1">
        <v>2.0104892981405301E-23</v>
      </c>
      <c r="AD12" s="1">
        <v>5.4159474571659396E-3</v>
      </c>
      <c r="AE12" s="1">
        <v>2.7942795189002001E-2</v>
      </c>
      <c r="AF12" s="1">
        <v>6.8837623170960099E-3</v>
      </c>
      <c r="AG12" s="1">
        <v>5.1355783667142198E-5</v>
      </c>
      <c r="AH12" s="1">
        <v>2.0782302929773001E-5</v>
      </c>
      <c r="AI12" s="1">
        <v>3.0373810410900001E-8</v>
      </c>
      <c r="AJ12" s="1">
        <v>7.3369895503837799E-4</v>
      </c>
      <c r="AK12" s="1">
        <v>1.6323828135990799E-7</v>
      </c>
      <c r="AL12" s="1">
        <v>5.1309601516058405E-4</v>
      </c>
      <c r="AM12" s="1">
        <v>2.1942572323922001E-4</v>
      </c>
      <c r="AN12" s="1">
        <v>6.2752254730281804E-9</v>
      </c>
      <c r="AO12" s="1">
        <v>7.3603737448966894E-2</v>
      </c>
      <c r="AP12" s="1">
        <v>4.6108110141039599E-4</v>
      </c>
      <c r="AQ12" s="1">
        <v>1.6179610129258899E-2</v>
      </c>
      <c r="AR12" s="1">
        <v>9.4412468102928901E-2</v>
      </c>
      <c r="AS12" s="1">
        <v>6.6665855105953803E-3</v>
      </c>
      <c r="AT12" s="1">
        <v>6.9370746780904303E-4</v>
      </c>
      <c r="AU12" s="1">
        <v>6.29305817194924E-10</v>
      </c>
      <c r="AV12" s="1">
        <v>1.9513731530749E-57</v>
      </c>
      <c r="AW12" s="1">
        <v>4.00375102643483E-6</v>
      </c>
      <c r="AX12" t="s">
        <v>255</v>
      </c>
      <c r="AY12" s="1">
        <v>3.25330592219823E-5</v>
      </c>
      <c r="AZ12" s="1">
        <v>1.80315914634202E-5</v>
      </c>
      <c r="BA12" s="1">
        <v>6.2809152361446599E-13</v>
      </c>
      <c r="BB12" s="1">
        <v>2.1750338175604498E-67</v>
      </c>
      <c r="BC12" s="1">
        <v>1.9668881409714901E-5</v>
      </c>
      <c r="BD12" s="1">
        <v>1.3069825749000501E-2</v>
      </c>
      <c r="BE12" s="1">
        <v>2.1151704894078398E-2</v>
      </c>
      <c r="BF12" s="1">
        <v>8.4912267120896192E-3</v>
      </c>
      <c r="BG12" s="1">
        <v>0</v>
      </c>
      <c r="BH12" s="1">
        <v>6.2161637942848603E-3</v>
      </c>
      <c r="BI12" s="1">
        <v>1.1606262629022E-2</v>
      </c>
      <c r="BJ12" s="1">
        <v>7.6966326566661704E-3</v>
      </c>
      <c r="BK12" s="1">
        <v>0.20265742786372501</v>
      </c>
      <c r="BL12" s="1">
        <v>1.1182251292703399E-5</v>
      </c>
      <c r="BM12" s="1">
        <v>1.0304428180739199E-6</v>
      </c>
      <c r="BN12" s="1">
        <v>2.6212849114082301E-8</v>
      </c>
      <c r="BO12" s="1">
        <v>1.3876081805228701E-5</v>
      </c>
      <c r="BP12" s="1">
        <v>4.1233431796944002E-8</v>
      </c>
      <c r="BQ12" s="1">
        <v>9.8093348929604805E-6</v>
      </c>
      <c r="BR12" s="1">
        <v>1.6736836869527001E-7</v>
      </c>
      <c r="BS12" s="1">
        <v>9.3766809956329893E-3</v>
      </c>
      <c r="BT12" s="1">
        <v>3.6213380717930701E-4</v>
      </c>
      <c r="BU12" s="1">
        <v>4.9727230288802103E-6</v>
      </c>
      <c r="BV12" s="1">
        <v>2.3164528810667299E-6</v>
      </c>
      <c r="BW12" s="1">
        <v>1.2247980186537599E-8</v>
      </c>
      <c r="BX12" s="1">
        <v>1000000</v>
      </c>
      <c r="BY12" s="1">
        <v>209000</v>
      </c>
      <c r="BZ12" s="1">
        <v>20000</v>
      </c>
      <c r="CA12" s="1">
        <v>0</v>
      </c>
      <c r="CB12" s="1">
        <v>1</v>
      </c>
    </row>
    <row r="13" spans="1:80" x14ac:dyDescent="0.2">
      <c r="A13" s="1">
        <v>82800</v>
      </c>
      <c r="B13" s="1">
        <v>4.2599376028948097E-3</v>
      </c>
      <c r="C13" s="1">
        <v>2.2121343835400601E-3</v>
      </c>
      <c r="D13" s="1">
        <v>1.77503186672311E-3</v>
      </c>
      <c r="E13" s="1">
        <v>1.2050912312791199E-3</v>
      </c>
      <c r="F13" s="1">
        <v>1.4901816501898001E-4</v>
      </c>
      <c r="G13" s="1">
        <v>7.0886917325137805E-5</v>
      </c>
      <c r="H13" s="1">
        <v>5.1682541746251101E-3</v>
      </c>
      <c r="I13" s="1">
        <v>0.218269589554384</v>
      </c>
      <c r="J13" s="1">
        <v>4.5740062397105E-2</v>
      </c>
      <c r="K13" s="1">
        <v>0</v>
      </c>
      <c r="L13" s="1">
        <v>1.1393323279580699E-2</v>
      </c>
      <c r="M13" s="1">
        <v>8.2967880384479802E-5</v>
      </c>
      <c r="N13" s="1">
        <v>1.6895091563947699E-2</v>
      </c>
      <c r="O13" s="1">
        <v>1.0875706136530199E-2</v>
      </c>
      <c r="P13" s="1">
        <v>3.0421296587021898E-4</v>
      </c>
      <c r="Q13" s="1">
        <v>1.4907789514232E-4</v>
      </c>
      <c r="R13" s="1">
        <v>3.6311311182863102E-4</v>
      </c>
      <c r="S13" s="1">
        <v>9.8010105141357602E-4</v>
      </c>
      <c r="T13" s="1">
        <v>2.5397964041495098E-5</v>
      </c>
      <c r="U13" s="1">
        <v>1.7060210246285699E-2</v>
      </c>
      <c r="V13" s="1">
        <v>3.7604099751674801E-2</v>
      </c>
      <c r="W13" s="1">
        <v>3.90780090852618E-12</v>
      </c>
      <c r="X13" s="1">
        <v>1.29323779486227E-2</v>
      </c>
      <c r="Y13" s="1">
        <v>7.6811363162895504E-4</v>
      </c>
      <c r="Z13" s="1">
        <v>2.5877261828673702E-5</v>
      </c>
      <c r="AA13" s="1">
        <v>2.1331589507400799E-4</v>
      </c>
      <c r="AB13" s="1">
        <v>2.4305454640361398E-9</v>
      </c>
      <c r="AC13" s="1">
        <v>2.0909175836609399E-23</v>
      </c>
      <c r="AD13" s="1">
        <v>5.4176924358010099E-3</v>
      </c>
      <c r="AE13" s="1">
        <v>2.7829943041148001E-2</v>
      </c>
      <c r="AF13" s="1">
        <v>6.8463627407641401E-3</v>
      </c>
      <c r="AG13" s="1">
        <v>5.4820497593327003E-5</v>
      </c>
      <c r="AH13" s="1">
        <v>2.34298513685196E-5</v>
      </c>
      <c r="AI13" s="1">
        <v>3.2129539282668698E-8</v>
      </c>
      <c r="AJ13" s="1">
        <v>7.0424766878268599E-4</v>
      </c>
      <c r="AK13" s="1">
        <v>1.89962241881883E-7</v>
      </c>
      <c r="AL13" s="1">
        <v>6.6153693640903799E-4</v>
      </c>
      <c r="AM13" s="1">
        <v>2.04835588238863E-4</v>
      </c>
      <c r="AN13" s="1">
        <v>6.7134672136174802E-9</v>
      </c>
      <c r="AO13" s="1">
        <v>7.4357293942296399E-2</v>
      </c>
      <c r="AP13" s="1">
        <v>4.3711723370853798E-4</v>
      </c>
      <c r="AQ13" s="1">
        <v>1.6264729562879599E-2</v>
      </c>
      <c r="AR13" s="1">
        <v>9.7934931259279698E-2</v>
      </c>
      <c r="AS13" s="1">
        <v>6.3853285730180497E-3</v>
      </c>
      <c r="AT13" s="1">
        <v>7.0358442646708402E-4</v>
      </c>
      <c r="AU13" s="1">
        <v>6.5470054284061396E-10</v>
      </c>
      <c r="AV13" s="1">
        <v>2.7376947105371298E-69</v>
      </c>
      <c r="AW13" s="1">
        <v>3.8556435327369296E-6</v>
      </c>
      <c r="AX13">
        <f>-0.201809768912513-120</f>
        <v>-120.20180976891251</v>
      </c>
      <c r="AY13" s="1">
        <v>2.72614882291946E-5</v>
      </c>
      <c r="AZ13" s="1">
        <v>1.03178451269381E-5</v>
      </c>
      <c r="BA13" s="1">
        <v>3.9628363242382198E-14</v>
      </c>
      <c r="BB13" s="1">
        <v>-3.16295614816089E-80</v>
      </c>
      <c r="BC13" s="1">
        <v>1.77881553645326E-5</v>
      </c>
      <c r="BD13" s="1">
        <v>1.2415900086774701E-2</v>
      </c>
      <c r="BE13" s="1">
        <v>2.16089693096971E-2</v>
      </c>
      <c r="BF13" s="1">
        <v>8.4517631222156206E-3</v>
      </c>
      <c r="BG13" s="1">
        <v>0</v>
      </c>
      <c r="BH13" s="1">
        <v>5.7281252383448904E-3</v>
      </c>
      <c r="BI13" s="1">
        <v>1.17281789068621E-2</v>
      </c>
      <c r="BJ13" s="1">
        <v>7.6974475399675503E-3</v>
      </c>
      <c r="BK13" s="1">
        <v>0.19669893469609501</v>
      </c>
      <c r="BL13" s="1">
        <v>1.04099958612416E-5</v>
      </c>
      <c r="BM13" s="1">
        <v>9.8356410731376506E-7</v>
      </c>
      <c r="BN13" s="1">
        <v>3.3720106802058701E-8</v>
      </c>
      <c r="BO13" s="1">
        <v>1.7295659703949901E-5</v>
      </c>
      <c r="BP13" s="1">
        <v>5.5019699870484503E-8</v>
      </c>
      <c r="BQ13" s="1">
        <v>1.05123608991411E-5</v>
      </c>
      <c r="BR13" s="1">
        <v>1.1156550152813501E-7</v>
      </c>
      <c r="BS13" s="1">
        <v>7.1448873201457796E-3</v>
      </c>
      <c r="BT13" s="1">
        <v>2.4660276322985302E-4</v>
      </c>
      <c r="BU13" s="1">
        <v>6.5481181114102496E-6</v>
      </c>
      <c r="BV13" s="1">
        <v>3.0790777599417001E-6</v>
      </c>
      <c r="BW13" s="1">
        <v>8.9231369818878702E-9</v>
      </c>
      <c r="BX13" s="1">
        <v>1000000</v>
      </c>
      <c r="BY13" s="1">
        <v>209000</v>
      </c>
      <c r="BZ13" s="1">
        <v>20000</v>
      </c>
      <c r="CA13" s="1">
        <v>0</v>
      </c>
      <c r="CB13" s="1">
        <v>1</v>
      </c>
    </row>
    <row r="14" spans="1:80" x14ac:dyDescent="0.2">
      <c r="A14" s="1">
        <v>86400</v>
      </c>
      <c r="B14" s="1">
        <v>4.2903854140770199E-3</v>
      </c>
      <c r="C14" s="1">
        <v>2.28132715189729E-3</v>
      </c>
      <c r="D14" s="1">
        <v>1.9681312555718299E-3</v>
      </c>
      <c r="E14" s="1">
        <v>1.29924661922031E-3</v>
      </c>
      <c r="F14" s="1">
        <v>2.1480247409602201E-4</v>
      </c>
      <c r="G14" s="1">
        <v>1.02899279817659E-4</v>
      </c>
      <c r="H14" s="1">
        <v>5.1968542805245904E-3</v>
      </c>
      <c r="I14" s="1">
        <v>0.218355389872082</v>
      </c>
      <c r="J14" s="1">
        <v>4.5709614585922799E-2</v>
      </c>
      <c r="K14" s="1">
        <v>0</v>
      </c>
      <c r="L14" s="1">
        <v>1.1391279233951499E-2</v>
      </c>
      <c r="M14" s="1">
        <v>8.4172065841588305E-5</v>
      </c>
      <c r="N14" s="1">
        <v>1.6739307257993299E-2</v>
      </c>
      <c r="O14" s="1">
        <v>1.0914065576313201E-2</v>
      </c>
      <c r="P14" s="1">
        <v>3.0847956005025401E-4</v>
      </c>
      <c r="Q14" s="1">
        <v>1.45851982850528E-4</v>
      </c>
      <c r="R14" s="1">
        <v>4.1318680927230798E-4</v>
      </c>
      <c r="S14" s="1">
        <v>5.9584260411037497E-4</v>
      </c>
      <c r="T14" s="1">
        <v>2.5286322366416901E-5</v>
      </c>
      <c r="U14" s="1">
        <v>1.70478262941487E-2</v>
      </c>
      <c r="V14" s="1">
        <v>3.7542033035025603E-2</v>
      </c>
      <c r="W14" s="1">
        <v>3.0141822207050101E-12</v>
      </c>
      <c r="X14" s="1">
        <v>1.28493555867611E-2</v>
      </c>
      <c r="Y14" s="1">
        <v>7.5427241947828203E-4</v>
      </c>
      <c r="Z14" s="1">
        <v>1.9315948491882499E-5</v>
      </c>
      <c r="AA14" s="1">
        <v>2.9665873630011598E-4</v>
      </c>
      <c r="AB14" s="1">
        <v>2.2842866531105998E-9</v>
      </c>
      <c r="AC14" s="1">
        <v>2.1772105919882199E-23</v>
      </c>
      <c r="AD14" s="1">
        <v>5.4233053529864697E-3</v>
      </c>
      <c r="AE14" s="1">
        <v>2.7745913470473199E-2</v>
      </c>
      <c r="AF14" s="1">
        <v>6.8185491318096996E-3</v>
      </c>
      <c r="AG14" s="1">
        <v>5.7264225345728398E-5</v>
      </c>
      <c r="AH14" s="1">
        <v>2.5296257086455101E-5</v>
      </c>
      <c r="AI14" s="1">
        <v>3.2915411655996798E-8</v>
      </c>
      <c r="AJ14" s="1">
        <v>6.7819037665842196E-4</v>
      </c>
      <c r="AK14" s="1">
        <v>2.1543757208753599E-7</v>
      </c>
      <c r="AL14" s="1">
        <v>8.0544816360899002E-4</v>
      </c>
      <c r="AM14" s="1">
        <v>1.95182840802814E-4</v>
      </c>
      <c r="AN14" s="1">
        <v>6.9456507593230502E-9</v>
      </c>
      <c r="AO14" s="1">
        <v>7.4937951600760999E-2</v>
      </c>
      <c r="AP14" s="1">
        <v>4.2155408978269802E-4</v>
      </c>
      <c r="AQ14" s="1">
        <v>1.6328083713756599E-2</v>
      </c>
      <c r="AR14" s="1">
        <v>0.100175744727479</v>
      </c>
      <c r="AS14" s="1">
        <v>6.1429106657727803E-3</v>
      </c>
      <c r="AT14" s="1">
        <v>7.1606646595066099E-4</v>
      </c>
      <c r="AU14" s="1">
        <v>6.8180300589486095E-10</v>
      </c>
      <c r="AV14" s="1">
        <v>9.4758104294094803E-79</v>
      </c>
      <c r="AW14" s="1">
        <v>3.6170164206529499E-6</v>
      </c>
      <c r="AX14" t="s">
        <v>256</v>
      </c>
      <c r="AY14" s="1">
        <v>2.38833150033963E-5</v>
      </c>
      <c r="AZ14" s="1">
        <v>6.5847750691252102E-6</v>
      </c>
      <c r="BA14" s="1">
        <v>5.4362278876621902E-15</v>
      </c>
      <c r="BB14" s="1">
        <v>-2.6107023306213499E-87</v>
      </c>
      <c r="BC14" s="1">
        <v>1.6192983725899402E-5</v>
      </c>
      <c r="BD14" s="1">
        <v>1.20732172625387E-2</v>
      </c>
      <c r="BE14" s="1">
        <v>2.2141814382929E-2</v>
      </c>
      <c r="BF14" s="1">
        <v>8.4216195891363508E-3</v>
      </c>
      <c r="BG14" s="1">
        <v>0</v>
      </c>
      <c r="BH14" s="1">
        <v>5.41634084966321E-3</v>
      </c>
      <c r="BI14" s="1">
        <v>1.18142329933901E-2</v>
      </c>
      <c r="BJ14" s="1">
        <v>7.7001791233141503E-3</v>
      </c>
      <c r="BK14" s="1">
        <v>0.19207144332963499</v>
      </c>
      <c r="BL14" s="1">
        <v>9.5481298628867192E-6</v>
      </c>
      <c r="BM14" s="1">
        <v>9.1518436719308601E-7</v>
      </c>
      <c r="BN14" s="1">
        <v>4.0390855568652198E-8</v>
      </c>
      <c r="BO14" s="1">
        <v>2.01090063260674E-5</v>
      </c>
      <c r="BP14" s="1">
        <v>6.7873821644005306E-8</v>
      </c>
      <c r="BQ14" s="1">
        <v>1.1071124982476399E-5</v>
      </c>
      <c r="BR14" s="1">
        <v>8.0212438394134996E-8</v>
      </c>
      <c r="BS14" s="1">
        <v>5.8158523380058402E-3</v>
      </c>
      <c r="BT14" s="1">
        <v>1.8430237611101E-4</v>
      </c>
      <c r="BU14" s="1">
        <v>7.9084491265374603E-6</v>
      </c>
      <c r="BV14" s="1">
        <v>3.76368283303138E-6</v>
      </c>
      <c r="BW14" s="1">
        <v>6.8894873461086003E-9</v>
      </c>
      <c r="BX14" s="1">
        <v>1000000</v>
      </c>
      <c r="BY14" s="1">
        <v>209000</v>
      </c>
      <c r="BZ14" s="1">
        <v>20000</v>
      </c>
      <c r="CA14" s="1">
        <v>0</v>
      </c>
      <c r="CB14" s="1">
        <v>1</v>
      </c>
    </row>
    <row r="15" spans="1:80" x14ac:dyDescent="0.2">
      <c r="A15" s="1">
        <v>90000</v>
      </c>
      <c r="B15" s="1">
        <v>4.3147146488161699E-3</v>
      </c>
      <c r="C15" s="1">
        <v>2.34620794981775E-3</v>
      </c>
      <c r="D15" s="1">
        <v>2.20854941266193E-3</v>
      </c>
      <c r="E15" s="1">
        <v>1.4179127644464501E-3</v>
      </c>
      <c r="F15" s="1">
        <v>2.8507054968096801E-4</v>
      </c>
      <c r="G15" s="1">
        <v>1.37541959098452E-4</v>
      </c>
      <c r="H15" s="1">
        <v>5.2218682308270903E-3</v>
      </c>
      <c r="I15" s="1">
        <v>0.21843043172299001</v>
      </c>
      <c r="J15" s="1">
        <v>4.5685285351183699E-2</v>
      </c>
      <c r="K15" s="1">
        <v>0</v>
      </c>
      <c r="L15" s="1">
        <v>1.13896452301624E-2</v>
      </c>
      <c r="M15" s="1">
        <v>8.5119214055360103E-5</v>
      </c>
      <c r="N15" s="1">
        <v>1.6330879231840699E-2</v>
      </c>
      <c r="O15" s="1">
        <v>1.0800481037790801E-2</v>
      </c>
      <c r="P15" s="1">
        <v>3.0924421012400302E-4</v>
      </c>
      <c r="Q15" s="1">
        <v>1.4201112986327499E-4</v>
      </c>
      <c r="R15" s="1">
        <v>4.55659130386373E-4</v>
      </c>
      <c r="S15" s="1">
        <v>4.2429378134615998E-4</v>
      </c>
      <c r="T15" s="1">
        <v>2.5197321009695099E-5</v>
      </c>
      <c r="U15" s="1">
        <v>1.70379314699163E-2</v>
      </c>
      <c r="V15" s="1">
        <v>3.7492482788014203E-2</v>
      </c>
      <c r="W15" s="1">
        <v>2.5003753841318801E-12</v>
      </c>
      <c r="X15" s="1">
        <v>1.2783360644842401E-2</v>
      </c>
      <c r="Y15" s="1">
        <v>7.4338565840044598E-4</v>
      </c>
      <c r="Z15" s="1">
        <v>1.5590071689921101E-5</v>
      </c>
      <c r="AA15" s="1">
        <v>3.8306642026853899E-4</v>
      </c>
      <c r="AB15" s="1">
        <v>2.1759391107486901E-9</v>
      </c>
      <c r="AC15" s="1">
        <v>2.2562014891732299E-23</v>
      </c>
      <c r="AD15" s="1">
        <v>5.4319225835692403E-3</v>
      </c>
      <c r="AE15" s="1">
        <v>2.7678912207892599E-2</v>
      </c>
      <c r="AF15" s="1">
        <v>6.7963927390058002E-3</v>
      </c>
      <c r="AG15" s="1">
        <v>5.91322249238656E-5</v>
      </c>
      <c r="AH15" s="1">
        <v>2.6722393115660199E-5</v>
      </c>
      <c r="AI15" s="1">
        <v>3.31363444317843E-8</v>
      </c>
      <c r="AJ15" s="1">
        <v>6.5450432798262802E-4</v>
      </c>
      <c r="AK15" s="1">
        <v>2.36974724444741E-7</v>
      </c>
      <c r="AL15" s="1">
        <v>9.4279412552831002E-4</v>
      </c>
      <c r="AM15" s="1">
        <v>1.88027728138183E-4</v>
      </c>
      <c r="AN15" s="1">
        <v>7.0499331809368796E-9</v>
      </c>
      <c r="AO15" s="1">
        <v>7.5421668370984102E-2</v>
      </c>
      <c r="AP15" s="1">
        <v>4.1016383887234502E-4</v>
      </c>
      <c r="AQ15" s="1">
        <v>1.63785900588224E-2</v>
      </c>
      <c r="AR15" s="1">
        <v>0.101805145945548</v>
      </c>
      <c r="AS15" s="1">
        <v>5.9255528148816298E-3</v>
      </c>
      <c r="AT15" s="1">
        <v>7.2938516809586398E-4</v>
      </c>
      <c r="AU15" s="1">
        <v>7.0634457602669603E-10</v>
      </c>
      <c r="AV15" s="1">
        <v>-3.4965895188634801E-86</v>
      </c>
      <c r="AW15" s="1">
        <v>3.4011743479805299E-6</v>
      </c>
      <c r="AX15" t="s">
        <v>257</v>
      </c>
      <c r="AY15" s="1">
        <v>2.1442433094484299E-5</v>
      </c>
      <c r="AZ15" s="1">
        <v>4.4641042255506101E-6</v>
      </c>
      <c r="BA15" s="1">
        <v>1.13364703080188E-15</v>
      </c>
      <c r="BB15" s="1">
        <v>1.16388538089799E-92</v>
      </c>
      <c r="BC15" s="1">
        <v>1.4804981863252199E-5</v>
      </c>
      <c r="BD15" s="1">
        <v>1.18917232090787E-2</v>
      </c>
      <c r="BE15" s="1">
        <v>2.2720902116979899E-2</v>
      </c>
      <c r="BF15" s="1">
        <v>8.3972953319649095E-3</v>
      </c>
      <c r="BG15" s="1">
        <v>0</v>
      </c>
      <c r="BH15" s="1">
        <v>5.1908762164326301E-3</v>
      </c>
      <c r="BI15" s="1">
        <v>1.1879933074387001E-2</v>
      </c>
      <c r="BJ15" s="1">
        <v>7.7040470281001102E-3</v>
      </c>
      <c r="BK15" s="1">
        <v>0.188225201198778</v>
      </c>
      <c r="BL15" s="1">
        <v>8.8634358117299706E-6</v>
      </c>
      <c r="BM15" s="1">
        <v>8.5443239103869204E-7</v>
      </c>
      <c r="BN15" s="1">
        <v>4.5118060101878099E-8</v>
      </c>
      <c r="BO15" s="1">
        <v>2.1963431637620001E-5</v>
      </c>
      <c r="BP15" s="1">
        <v>7.7812662842438695E-8</v>
      </c>
      <c r="BQ15" s="1">
        <v>1.1478601077398499E-5</v>
      </c>
      <c r="BR15" s="1">
        <v>6.3435779150453796E-8</v>
      </c>
      <c r="BS15" s="1">
        <v>5.0578007218170804E-3</v>
      </c>
      <c r="BT15" s="1">
        <v>1.51000145905362E-4</v>
      </c>
      <c r="BU15" s="1">
        <v>8.8303352251356906E-6</v>
      </c>
      <c r="BV15" s="1">
        <v>4.2615552374439403E-6</v>
      </c>
      <c r="BW15" s="1">
        <v>5.7204934530987404E-9</v>
      </c>
      <c r="BX15" s="1">
        <v>1000000</v>
      </c>
      <c r="BY15" s="1">
        <v>209000</v>
      </c>
      <c r="BZ15" s="1">
        <v>20000</v>
      </c>
      <c r="CA15" s="1">
        <v>0</v>
      </c>
      <c r="CB15" s="1">
        <v>1</v>
      </c>
    </row>
    <row r="16" spans="1:80" x14ac:dyDescent="0.2">
      <c r="A16" s="1">
        <v>93600</v>
      </c>
      <c r="B16" s="1">
        <v>4.3355663594987302E-3</v>
      </c>
      <c r="C16" s="1">
        <v>2.40747433963447E-3</v>
      </c>
      <c r="D16" s="1">
        <v>2.4789745530090401E-3</v>
      </c>
      <c r="E16" s="1">
        <v>1.55330394116395E-3</v>
      </c>
      <c r="F16" s="1">
        <v>3.56413831708545E-4</v>
      </c>
      <c r="G16" s="1">
        <v>1.73233541848398E-4</v>
      </c>
      <c r="H16" s="1">
        <v>5.2449066906087296E-3</v>
      </c>
      <c r="I16" s="1">
        <v>0.21849954710233399</v>
      </c>
      <c r="J16" s="1">
        <v>4.5664433640501101E-2</v>
      </c>
      <c r="K16" s="1">
        <v>0</v>
      </c>
      <c r="L16" s="1">
        <v>1.13882442783856E-2</v>
      </c>
      <c r="M16" s="1">
        <v>8.5920487296062202E-5</v>
      </c>
      <c r="N16" s="1">
        <v>1.5789458173291901E-2</v>
      </c>
      <c r="O16" s="1">
        <v>1.06024093841215E-2</v>
      </c>
      <c r="P16" s="1">
        <v>3.0802596548257298E-4</v>
      </c>
      <c r="Q16" s="1">
        <v>1.37837649959316E-4</v>
      </c>
      <c r="R16" s="1">
        <v>4.9299281783776099E-4</v>
      </c>
      <c r="S16" s="1">
        <v>3.4245765652868803E-4</v>
      </c>
      <c r="T16" s="1">
        <v>2.5121210537094302E-5</v>
      </c>
      <c r="U16" s="1">
        <v>1.7029451352037501E-2</v>
      </c>
      <c r="V16" s="1">
        <v>3.7450046139543003E-2</v>
      </c>
      <c r="W16" s="1">
        <v>2.2088819299850901E-12</v>
      </c>
      <c r="X16" s="1">
        <v>1.2727040792712301E-2</v>
      </c>
      <c r="Y16" s="1">
        <v>7.3417562115099695E-4</v>
      </c>
      <c r="Z16" s="1">
        <v>1.35273077164711E-5</v>
      </c>
      <c r="AA16" s="1">
        <v>4.6929168529967198E-4</v>
      </c>
      <c r="AB16" s="1">
        <v>2.1171476815128202E-9</v>
      </c>
      <c r="AC16" s="1">
        <v>2.3127160977495301E-23</v>
      </c>
      <c r="AD16" s="1">
        <v>5.4423944614149901E-3</v>
      </c>
      <c r="AE16" s="1">
        <v>2.7621588307248202E-2</v>
      </c>
      <c r="AF16" s="1">
        <v>6.77745124737538E-3</v>
      </c>
      <c r="AG16" s="1">
        <v>6.0675193491164E-5</v>
      </c>
      <c r="AH16" s="1">
        <v>2.79000094253636E-5</v>
      </c>
      <c r="AI16" s="1">
        <v>3.3028103746662699E-8</v>
      </c>
      <c r="AJ16" s="1">
        <v>6.3262556896394599E-4</v>
      </c>
      <c r="AK16" s="1">
        <v>2.52082201028306E-7</v>
      </c>
      <c r="AL16" s="1">
        <v>1.0742620194474999E-3</v>
      </c>
      <c r="AM16" s="1">
        <v>1.8219190002803E-4</v>
      </c>
      <c r="AN16" s="1">
        <v>7.0729407126948401E-9</v>
      </c>
      <c r="AO16" s="1">
        <v>7.5851806313194103E-2</v>
      </c>
      <c r="AP16" s="1">
        <v>4.0090371895646102E-4</v>
      </c>
      <c r="AQ16" s="1">
        <v>1.64217966624088E-2</v>
      </c>
      <c r="AR16" s="1">
        <v>0.10313185935934401</v>
      </c>
      <c r="AS16" s="1">
        <v>5.7254462565505303E-3</v>
      </c>
      <c r="AT16" s="1">
        <v>7.4262614827466504E-4</v>
      </c>
      <c r="AU16" s="1">
        <v>7.2367886231009895E-10</v>
      </c>
      <c r="AV16" s="1">
        <v>-9.3602125204734706E-92</v>
      </c>
      <c r="AW16" s="1">
        <v>3.2447312006458801E-6</v>
      </c>
      <c r="AX16">
        <f>-0.818757787339497-134</f>
        <v>-134.81875778733951</v>
      </c>
      <c r="AY16" s="1">
        <v>1.9510004183268699E-5</v>
      </c>
      <c r="AZ16" s="1">
        <v>3.13014439261404E-6</v>
      </c>
      <c r="BA16" s="1">
        <v>2.95668914217798E-16</v>
      </c>
      <c r="BB16" s="1">
        <v>-9.7624761960367593E-97</v>
      </c>
      <c r="BC16" s="1">
        <v>1.3576238265880199E-5</v>
      </c>
      <c r="BD16" s="1">
        <v>1.17937546343517E-2</v>
      </c>
      <c r="BE16" s="1">
        <v>2.33184151750165E-2</v>
      </c>
      <c r="BF16" s="1">
        <v>8.3763467956629103E-3</v>
      </c>
      <c r="BG16" s="1">
        <v>0</v>
      </c>
      <c r="BH16" s="1">
        <v>5.0103625689650703E-3</v>
      </c>
      <c r="BI16" s="1">
        <v>1.19344734245924E-2</v>
      </c>
      <c r="BJ16" s="1">
        <v>7.7084012774981297E-3</v>
      </c>
      <c r="BK16" s="1">
        <v>0.184835426156263</v>
      </c>
      <c r="BL16" s="1">
        <v>8.4029735549643998E-6</v>
      </c>
      <c r="BM16" s="1">
        <v>8.1061381597220298E-7</v>
      </c>
      <c r="BN16" s="1">
        <v>4.7770086887435603E-8</v>
      </c>
      <c r="BO16" s="1">
        <v>2.2866128434220999E-5</v>
      </c>
      <c r="BP16" s="1">
        <v>8.4406704339748999E-8</v>
      </c>
      <c r="BQ16" s="1">
        <v>1.17039458776723E-5</v>
      </c>
      <c r="BR16" s="1">
        <v>5.4607317968474998E-8</v>
      </c>
      <c r="BS16" s="1">
        <v>4.6298997843546097E-3</v>
      </c>
      <c r="BT16" s="1">
        <v>1.3319601401086601E-4</v>
      </c>
      <c r="BU16" s="1">
        <v>9.3020659736180905E-6</v>
      </c>
      <c r="BV16" s="1">
        <v>4.5570510375111896E-6</v>
      </c>
      <c r="BW16" s="1">
        <v>5.0582554476119801E-9</v>
      </c>
      <c r="BX16" s="1">
        <v>1000000</v>
      </c>
      <c r="BY16" s="1">
        <v>209000</v>
      </c>
      <c r="BZ16" s="1">
        <v>20000</v>
      </c>
      <c r="CA16" s="1">
        <v>0</v>
      </c>
      <c r="CB16" s="1">
        <v>1</v>
      </c>
    </row>
    <row r="17" spans="1:80" x14ac:dyDescent="0.2">
      <c r="A17" s="1">
        <v>97200</v>
      </c>
      <c r="B17" s="1">
        <v>4.3544133024808101E-3</v>
      </c>
      <c r="C17" s="1">
        <v>2.4655723999161502E-3</v>
      </c>
      <c r="D17" s="1">
        <v>2.7621250207748101E-3</v>
      </c>
      <c r="E17" s="1">
        <v>1.69722067786052E-3</v>
      </c>
      <c r="F17" s="1">
        <v>4.2693727145083599E-4</v>
      </c>
      <c r="G17" s="1">
        <v>2.0905925402929699E-4</v>
      </c>
      <c r="H17" s="1">
        <v>5.2667813252742597E-3</v>
      </c>
      <c r="I17" s="1">
        <v>0.21856517100633099</v>
      </c>
      <c r="J17" s="1">
        <v>4.5645586697519003E-2</v>
      </c>
      <c r="K17" s="1">
        <v>0</v>
      </c>
      <c r="L17" s="1">
        <v>1.1386977617588201E-2</v>
      </c>
      <c r="M17" s="1">
        <v>8.6636487036218201E-5</v>
      </c>
      <c r="N17" s="1">
        <v>1.5192448291023199E-2</v>
      </c>
      <c r="O17" s="1">
        <v>1.03605649003581E-2</v>
      </c>
      <c r="P17" s="1">
        <v>3.0569353922116501E-4</v>
      </c>
      <c r="Q17" s="1">
        <v>1.3352848426888099E-4</v>
      </c>
      <c r="R17" s="1">
        <v>5.2714450784860996E-4</v>
      </c>
      <c r="S17" s="1">
        <v>2.99495332011249E-4</v>
      </c>
      <c r="T17" s="1">
        <v>2.5052565515350101E-5</v>
      </c>
      <c r="U17" s="1">
        <v>1.7021786848499702E-2</v>
      </c>
      <c r="V17" s="1">
        <v>3.74117142027399E-2</v>
      </c>
      <c r="W17" s="1">
        <v>2.0348631514439402E-12</v>
      </c>
      <c r="X17" s="1">
        <v>1.2676327295506501E-2</v>
      </c>
      <c r="Y17" s="1">
        <v>7.2594573908023698E-4</v>
      </c>
      <c r="Z17" s="1">
        <v>1.2333587477705801E-5</v>
      </c>
      <c r="AA17" s="1">
        <v>5.5366527658308104E-4</v>
      </c>
      <c r="AB17" s="1">
        <v>2.0942639153507601E-9</v>
      </c>
      <c r="AC17" s="1">
        <v>2.3451856185275001E-23</v>
      </c>
      <c r="AD17" s="1">
        <v>5.4536947637603096E-3</v>
      </c>
      <c r="AE17" s="1">
        <v>2.75698554550616E-2</v>
      </c>
      <c r="AF17" s="1">
        <v>6.7603688796679801E-3</v>
      </c>
      <c r="AG17" s="1">
        <v>6.2024919504580103E-5</v>
      </c>
      <c r="AH17" s="1">
        <v>2.89298576481855E-5</v>
      </c>
      <c r="AI17" s="1">
        <v>3.2738926209438997E-8</v>
      </c>
      <c r="AJ17" s="1">
        <v>6.1224128716152201E-4</v>
      </c>
      <c r="AK17" s="1">
        <v>2.6110170024091401E-7</v>
      </c>
      <c r="AL17" s="1">
        <v>1.2008491538731199E-3</v>
      </c>
      <c r="AM17" s="1">
        <v>1.7710014830250699E-4</v>
      </c>
      <c r="AN17" s="1">
        <v>7.0472625363646898E-9</v>
      </c>
      <c r="AO17" s="1">
        <v>7.6251812611045397E-2</v>
      </c>
      <c r="AP17" s="1">
        <v>3.9277966610192801E-4</v>
      </c>
      <c r="AQ17" s="1">
        <v>1.6460786038636401E-2</v>
      </c>
      <c r="AR17" s="1">
        <v>0.10430069857426399</v>
      </c>
      <c r="AS17" s="1">
        <v>5.53829598300116E-3</v>
      </c>
      <c r="AT17" s="1">
        <v>7.5534074667980605E-4</v>
      </c>
      <c r="AU17" s="1">
        <v>7.3350656744868404E-10</v>
      </c>
      <c r="AV17" s="1">
        <v>-2.56280333177485E-94</v>
      </c>
      <c r="AW17" s="1">
        <v>3.1380748577550399E-6</v>
      </c>
      <c r="AX17">
        <f>-0.169441791450251-137</f>
        <v>-137.16944179145025</v>
      </c>
      <c r="AY17" s="1">
        <v>1.7884863056566501E-5</v>
      </c>
      <c r="AZ17" s="1">
        <v>2.2382627221650701E-6</v>
      </c>
      <c r="BA17" s="1">
        <v>8.6970158472816398E-17</v>
      </c>
      <c r="BB17" s="1">
        <v>-6.0561325988376401E-99</v>
      </c>
      <c r="BC17" s="1">
        <v>1.24768794686514E-5</v>
      </c>
      <c r="BD17" s="1">
        <v>1.1737651867576301E-2</v>
      </c>
      <c r="BE17" s="1">
        <v>2.3911362810096402E-2</v>
      </c>
      <c r="BF17" s="1">
        <v>8.3573659429658602E-3</v>
      </c>
      <c r="BG17" s="1">
        <v>0</v>
      </c>
      <c r="BH17" s="1">
        <v>4.8551981506357398E-3</v>
      </c>
      <c r="BI17" s="1">
        <v>1.1982786284583199E-2</v>
      </c>
      <c r="BJ17" s="1">
        <v>7.7128562589548104E-3</v>
      </c>
      <c r="BK17" s="1">
        <v>0.18172399582733001</v>
      </c>
      <c r="BL17" s="1">
        <v>8.1060276390858798E-6</v>
      </c>
      <c r="BM17" s="1">
        <v>7.80822878259904E-7</v>
      </c>
      <c r="BN17" s="1">
        <v>4.8914083285526601E-8</v>
      </c>
      <c r="BO17" s="1">
        <v>2.3096150496493201E-5</v>
      </c>
      <c r="BP17" s="1">
        <v>8.8459679131880502E-8</v>
      </c>
      <c r="BQ17" s="1">
        <v>1.1773784506181601E-5</v>
      </c>
      <c r="BR17" s="1">
        <v>4.9791370422886497E-8</v>
      </c>
      <c r="BS17" s="1">
        <v>4.3764426345615304E-3</v>
      </c>
      <c r="BT17" s="1">
        <v>1.2326208351602901E-4</v>
      </c>
      <c r="BU17" s="1">
        <v>9.4560304961638308E-6</v>
      </c>
      <c r="BV17" s="1">
        <v>4.7034194079341803E-6</v>
      </c>
      <c r="BW17" s="1">
        <v>4.6639488246706599E-9</v>
      </c>
      <c r="BX17" s="1">
        <v>1000000</v>
      </c>
      <c r="BY17" s="1">
        <v>209000</v>
      </c>
      <c r="BZ17" s="1">
        <v>20000</v>
      </c>
      <c r="CA17" s="1">
        <v>0</v>
      </c>
      <c r="CB17" s="1">
        <v>1</v>
      </c>
    </row>
    <row r="18" spans="1:80" x14ac:dyDescent="0.2">
      <c r="A18" s="1">
        <v>100800</v>
      </c>
      <c r="B18" s="1">
        <v>4.3720092625843298E-3</v>
      </c>
      <c r="C18" s="1">
        <v>2.5208106400290498E-3</v>
      </c>
      <c r="D18" s="1">
        <v>3.0463295402387599E-3</v>
      </c>
      <c r="E18" s="1">
        <v>1.8438762278494901E-3</v>
      </c>
      <c r="F18" s="1">
        <v>4.9577116093239501E-4</v>
      </c>
      <c r="G18" s="1">
        <v>2.4456460282318E-4</v>
      </c>
      <c r="H18" s="1">
        <v>5.2878668732025498E-3</v>
      </c>
      <c r="I18" s="1">
        <v>0.218628427650116</v>
      </c>
      <c r="J18" s="1">
        <v>4.5627990737415497E-2</v>
      </c>
      <c r="K18" s="1">
        <v>0</v>
      </c>
      <c r="L18" s="1">
        <v>1.13857946876446E-2</v>
      </c>
      <c r="M18" s="1">
        <v>8.7297978256305498E-5</v>
      </c>
      <c r="N18" s="1">
        <v>1.45837829417149E-2</v>
      </c>
      <c r="O18" s="1">
        <v>1.0097842344244099E-2</v>
      </c>
      <c r="P18" s="1">
        <v>3.0272083229109902E-4</v>
      </c>
      <c r="Q18" s="1">
        <v>1.2920365289864901E-4</v>
      </c>
      <c r="R18" s="1">
        <v>5.5927601861695795E-4</v>
      </c>
      <c r="S18" s="1">
        <v>2.7376520339302002E-4</v>
      </c>
      <c r="T18" s="1">
        <v>2.4988610172955699E-5</v>
      </c>
      <c r="U18" s="1">
        <v>1.7014631341826101E-2</v>
      </c>
      <c r="V18" s="1">
        <v>3.7375947728941102E-2</v>
      </c>
      <c r="W18" s="1">
        <v>1.9194211556954198E-12</v>
      </c>
      <c r="X18" s="1">
        <v>1.26291435643603E-2</v>
      </c>
      <c r="Y18" s="1">
        <v>7.1834239172291199E-4</v>
      </c>
      <c r="Z18" s="1">
        <v>1.1566369078822399E-5</v>
      </c>
      <c r="AA18" s="1">
        <v>6.3547150099476399E-4</v>
      </c>
      <c r="AB18" s="1">
        <v>2.0910423221008301E-9</v>
      </c>
      <c r="AC18" s="1">
        <v>2.3607316406719499E-23</v>
      </c>
      <c r="AD18" s="1">
        <v>5.4651559638280297E-3</v>
      </c>
      <c r="AE18" s="1">
        <v>2.75216246416876E-2</v>
      </c>
      <c r="AF18" s="1">
        <v>6.7444528883445903E-3</v>
      </c>
      <c r="AG18" s="1">
        <v>6.3247474550223999E-5</v>
      </c>
      <c r="AH18" s="1">
        <v>2.98624420732777E-5</v>
      </c>
      <c r="AI18" s="1">
        <v>3.23633646600627E-8</v>
      </c>
      <c r="AJ18" s="1">
        <v>5.9316100277336805E-4</v>
      </c>
      <c r="AK18" s="1">
        <v>2.65978157009329E-7</v>
      </c>
      <c r="AL18" s="1">
        <v>1.3232261632887799E-3</v>
      </c>
      <c r="AM18" s="1">
        <v>1.7247538870914899E-4</v>
      </c>
      <c r="AN18" s="1">
        <v>6.9959922830611901E-9</v>
      </c>
      <c r="AO18" s="1">
        <v>7.6633563340399197E-2</v>
      </c>
      <c r="AP18" s="1">
        <v>3.8531980518382599E-4</v>
      </c>
      <c r="AQ18" s="1">
        <v>1.6497133878768801E-2</v>
      </c>
      <c r="AR18" s="1">
        <v>0.105379139940123</v>
      </c>
      <c r="AS18" s="1">
        <v>5.3617352344618504E-3</v>
      </c>
      <c r="AT18" s="1">
        <v>7.6734153175057299E-4</v>
      </c>
      <c r="AU18" s="1">
        <v>7.3815812443758096E-10</v>
      </c>
      <c r="AV18" s="1">
        <v>5.6262917396350005E-97</v>
      </c>
      <c r="AW18" s="1">
        <v>3.06214948837879E-6</v>
      </c>
      <c r="AX18" t="s">
        <v>258</v>
      </c>
      <c r="AY18" s="1">
        <v>1.6469424328453099E-5</v>
      </c>
      <c r="AZ18" s="1">
        <v>1.62074700826867E-6</v>
      </c>
      <c r="BA18" s="1">
        <v>2.7504325641527099E-17</v>
      </c>
      <c r="BB18" t="s">
        <v>259</v>
      </c>
      <c r="BC18" s="1">
        <v>1.1487027478286099E-5</v>
      </c>
      <c r="BD18" s="1">
        <v>1.17018728653118E-2</v>
      </c>
      <c r="BE18" s="1">
        <v>2.4485460831282401E-2</v>
      </c>
      <c r="BF18" s="1">
        <v>8.3396248742682502E-3</v>
      </c>
      <c r="BG18" s="1">
        <v>0</v>
      </c>
      <c r="BH18" s="1">
        <v>4.71606542864581E-3</v>
      </c>
      <c r="BI18" s="1">
        <v>1.20273328470863E-2</v>
      </c>
      <c r="BJ18" s="1">
        <v>7.7172251564177697E-3</v>
      </c>
      <c r="BK18" s="1">
        <v>0.178799427446894</v>
      </c>
      <c r="BL18" s="1">
        <v>7.9037925155135608E-6</v>
      </c>
      <c r="BM18" s="1">
        <v>7.5969004673003303E-7</v>
      </c>
      <c r="BN18" s="1">
        <v>4.91810989008177E-8</v>
      </c>
      <c r="BO18" s="1">
        <v>2.2947761883157101E-5</v>
      </c>
      <c r="BP18" s="1">
        <v>9.0972887957467399E-8</v>
      </c>
      <c r="BQ18" s="1">
        <v>1.17435288962024E-5</v>
      </c>
      <c r="BR18" s="1">
        <v>4.6903704555605497E-8</v>
      </c>
      <c r="BS18" s="1">
        <v>4.2094611318419699E-3</v>
      </c>
      <c r="BT18" s="1">
        <v>1.17156892410057E-4</v>
      </c>
      <c r="BU18" s="1">
        <v>9.4314804982379201E-6</v>
      </c>
      <c r="BV18" s="1">
        <v>4.7615004497318597E-6</v>
      </c>
      <c r="BW18" s="1">
        <v>4.4031996737262702E-9</v>
      </c>
      <c r="BX18" s="1">
        <v>1000000</v>
      </c>
      <c r="BY18" s="1">
        <v>209000</v>
      </c>
      <c r="BZ18" s="1">
        <v>20000</v>
      </c>
      <c r="CA18" s="1">
        <v>0</v>
      </c>
      <c r="CB18" s="1">
        <v>1</v>
      </c>
    </row>
    <row r="19" spans="1:80" x14ac:dyDescent="0.2">
      <c r="A19" s="1">
        <v>104400</v>
      </c>
      <c r="B19" s="1">
        <v>4.3916492325603998E-3</v>
      </c>
      <c r="C19" s="1">
        <v>2.5736004634477E-3</v>
      </c>
      <c r="D19" s="1">
        <v>3.32181254483346E-3</v>
      </c>
      <c r="E19" s="1">
        <v>1.9880291467361398E-3</v>
      </c>
      <c r="F19" s="1">
        <v>5.6511828309786999E-4</v>
      </c>
      <c r="G19" s="1">
        <v>2.8084533248556002E-4</v>
      </c>
      <c r="H19" s="1">
        <v>5.3077978848316701E-3</v>
      </c>
      <c r="I19" s="1">
        <v>0.21868974242327799</v>
      </c>
      <c r="J19" s="1">
        <v>4.5608350767439403E-2</v>
      </c>
      <c r="K19" s="1">
        <v>6.1605581299195601E-16</v>
      </c>
      <c r="L19" s="1">
        <v>1.1384473950687399E-2</v>
      </c>
      <c r="M19" s="1">
        <v>8.7340456052081394E-5</v>
      </c>
      <c r="N19" s="1">
        <v>1.3988210269977101E-2</v>
      </c>
      <c r="O19" s="1">
        <v>9.8155519615851193E-3</v>
      </c>
      <c r="P19" s="1">
        <v>2.9896413731527702E-4</v>
      </c>
      <c r="Q19" s="1">
        <v>1.2497535561673399E-4</v>
      </c>
      <c r="R19" s="1">
        <v>5.9458735125358204E-4</v>
      </c>
      <c r="S19" s="1">
        <v>7.7384069881825197E-5</v>
      </c>
      <c r="T19" s="1">
        <v>2.34984242913531E-5</v>
      </c>
      <c r="U19" s="1">
        <v>1.70066449207519E-2</v>
      </c>
      <c r="V19" s="1">
        <v>3.7336050604688399E-2</v>
      </c>
      <c r="W19" s="1">
        <v>4.1599950722635303E-12</v>
      </c>
      <c r="X19" s="1">
        <v>1.2576664809232099E-2</v>
      </c>
      <c r="Y19" s="1">
        <v>7.0994641179242105E-4</v>
      </c>
      <c r="Z19" s="1">
        <v>1.9270381972882201E-5</v>
      </c>
      <c r="AA19" s="1">
        <v>7.1694679714459403E-4</v>
      </c>
      <c r="AB19" s="1">
        <v>3.2353698985498901E-9</v>
      </c>
      <c r="AC19" s="1">
        <v>1.97318965793848E-23</v>
      </c>
      <c r="AD19" s="1">
        <v>5.4755736353331403E-3</v>
      </c>
      <c r="AE19" s="1">
        <v>2.7467868889809299E-2</v>
      </c>
      <c r="AF19" s="1">
        <v>6.7267250623361304E-3</v>
      </c>
      <c r="AG19" s="1">
        <v>6.2608491041138206E-5</v>
      </c>
      <c r="AH19" s="1">
        <v>2.79634029152342E-5</v>
      </c>
      <c r="AI19" s="1">
        <v>2.3406585499721501E-7</v>
      </c>
      <c r="AJ19" s="1">
        <v>5.7531808755378205E-4</v>
      </c>
      <c r="AK19" s="1">
        <v>9.7632353353524097E-7</v>
      </c>
      <c r="AL19" s="1">
        <v>1.4616901381251299E-3</v>
      </c>
      <c r="AM19" s="1">
        <v>1.68749797592823E-4</v>
      </c>
      <c r="AN19" s="1">
        <v>3.7510860833519502E-8</v>
      </c>
      <c r="AO19" s="1">
        <v>7.7067776304241997E-2</v>
      </c>
      <c r="AP19" s="1">
        <v>3.8079428042944198E-4</v>
      </c>
      <c r="AQ19" s="1">
        <v>1.6537373345015E-2</v>
      </c>
      <c r="AR19" s="1">
        <v>0.106252462068932</v>
      </c>
      <c r="AS19" s="1">
        <v>5.1931345748502103E-3</v>
      </c>
      <c r="AT19" s="1">
        <v>7.7919264958124595E-4</v>
      </c>
      <c r="AU19" s="1">
        <v>9.2750184785161097E-10</v>
      </c>
      <c r="AV19" s="1">
        <v>1.2171528770574399E-99</v>
      </c>
      <c r="AW19" s="1">
        <v>6.8302047495239598E-6</v>
      </c>
      <c r="AX19" t="s">
        <v>260</v>
      </c>
      <c r="AY19" s="1">
        <v>1.5290204094358399E-5</v>
      </c>
      <c r="AZ19" s="1">
        <v>1.20519289058355E-6</v>
      </c>
      <c r="BA19" s="1">
        <v>1.06270758539212E-17</v>
      </c>
      <c r="BB19" t="s">
        <v>261</v>
      </c>
      <c r="BC19" s="1">
        <v>1.05782321143931E-5</v>
      </c>
      <c r="BD19" s="1">
        <v>1.17184862266434E-2</v>
      </c>
      <c r="BE19" s="1">
        <v>2.4966046578873798E-2</v>
      </c>
      <c r="BF19" s="1">
        <v>8.3216709028606992E-3</v>
      </c>
      <c r="BG19" s="1">
        <v>1.02734603325152E-10</v>
      </c>
      <c r="BH19" s="1">
        <v>4.6186721620857197E-3</v>
      </c>
      <c r="BI19" s="1">
        <v>1.2071898031586301E-2</v>
      </c>
      <c r="BJ19" s="1">
        <v>7.7222395719602696E-3</v>
      </c>
      <c r="BK19" s="1">
        <v>0.17669152508938399</v>
      </c>
      <c r="BL19" s="1">
        <v>1.1994010775426899E-5</v>
      </c>
      <c r="BM19" s="1">
        <v>1.5828891787694901E-6</v>
      </c>
      <c r="BN19" s="1">
        <v>4.2932260236432201E-8</v>
      </c>
      <c r="BO19" s="1">
        <v>1.9570951390452399E-5</v>
      </c>
      <c r="BP19" s="1">
        <v>8.0704410227666095E-8</v>
      </c>
      <c r="BQ19" s="1">
        <v>1.69726154831908E-5</v>
      </c>
      <c r="BR19" s="1">
        <v>1.7851292846782999E-5</v>
      </c>
      <c r="BS19" s="1">
        <v>4.6552100948282797E-3</v>
      </c>
      <c r="BT19" s="1">
        <v>2.95022192965289E-5</v>
      </c>
      <c r="BU19" s="1">
        <v>8.1688953836747004E-6</v>
      </c>
      <c r="BV19" s="1">
        <v>4.1636231248281202E-6</v>
      </c>
      <c r="BW19" s="1">
        <v>9.5554426025597293E-9</v>
      </c>
      <c r="BX19" s="1">
        <v>1000000</v>
      </c>
      <c r="BY19" s="1">
        <v>209000</v>
      </c>
      <c r="BZ19" s="1">
        <v>20000</v>
      </c>
      <c r="CA19" s="1">
        <v>0</v>
      </c>
      <c r="CB19" s="1">
        <v>1</v>
      </c>
    </row>
    <row r="20" spans="1:80" x14ac:dyDescent="0.2">
      <c r="A20" s="1">
        <v>108000</v>
      </c>
      <c r="B20" s="1">
        <v>4.5443163040872299E-3</v>
      </c>
      <c r="C20" s="1">
        <v>2.63150703925939E-3</v>
      </c>
      <c r="D20" s="1">
        <v>3.6061213216541299E-3</v>
      </c>
      <c r="E20" s="1">
        <v>2.1359003154466801E-3</v>
      </c>
      <c r="F20" s="1">
        <v>7.3966935076137902E-4</v>
      </c>
      <c r="G20" s="1">
        <v>3.7143477288452902E-4</v>
      </c>
      <c r="H20" s="1">
        <v>5.3522091363885803E-3</v>
      </c>
      <c r="I20" s="1">
        <v>0.21885616092728</v>
      </c>
      <c r="J20" s="1">
        <v>4.5455683695912602E-2</v>
      </c>
      <c r="K20" s="1">
        <v>4.4938746761718897E-15</v>
      </c>
      <c r="L20" s="1">
        <v>1.13741932920717E-2</v>
      </c>
      <c r="M20" s="1">
        <v>7.8470179486331599E-5</v>
      </c>
      <c r="N20" s="1">
        <v>1.32014436844375E-2</v>
      </c>
      <c r="O20" s="1">
        <v>9.1893813973699893E-3</v>
      </c>
      <c r="P20" s="1">
        <v>2.8756995088339101E-4</v>
      </c>
      <c r="Q20" s="1">
        <v>1.1587231904035E-4</v>
      </c>
      <c r="R20" s="1">
        <v>1.01246815672998E-3</v>
      </c>
      <c r="S20" s="1">
        <v>1.5523536774129899E-5</v>
      </c>
      <c r="T20" s="1">
        <v>7.9681183712694893E-6</v>
      </c>
      <c r="U20" s="1">
        <v>1.69445748222651E-2</v>
      </c>
      <c r="V20" s="1">
        <v>3.7026785738305999E-2</v>
      </c>
      <c r="W20" s="1">
        <v>3.5492907286715201E-11</v>
      </c>
      <c r="X20" s="1">
        <v>1.2175353309428E-2</v>
      </c>
      <c r="Y20" s="1">
        <v>6.4782948929926305E-4</v>
      </c>
      <c r="Z20" s="1">
        <v>8.2095605128783703E-5</v>
      </c>
      <c r="AA20" s="1">
        <v>9.2759734273266099E-4</v>
      </c>
      <c r="AB20" s="1">
        <v>1.11085711209239E-8</v>
      </c>
      <c r="AC20" s="1">
        <v>6.7125500766827795E-23</v>
      </c>
      <c r="AD20" s="1">
        <v>5.46780148697031E-3</v>
      </c>
      <c r="AE20" s="1">
        <v>2.70527964662956E-2</v>
      </c>
      <c r="AF20" s="1">
        <v>6.59024597805518E-3</v>
      </c>
      <c r="AG20" s="1">
        <v>4.0767720677128899E-5</v>
      </c>
      <c r="AH20" s="1">
        <v>7.6320223594010001E-6</v>
      </c>
      <c r="AI20" s="1">
        <v>9.8676390651292106E-6</v>
      </c>
      <c r="AJ20" s="1">
        <v>5.6124983604109496E-4</v>
      </c>
      <c r="AK20" s="1">
        <v>2.4270936638746899E-5</v>
      </c>
      <c r="AL20" s="1">
        <v>2.28225827902406E-3</v>
      </c>
      <c r="AM20" s="1">
        <v>1.6721436799867599E-4</v>
      </c>
      <c r="AN20" s="1">
        <v>1.30564866376795E-6</v>
      </c>
      <c r="AO20" s="1">
        <v>7.9670771364376503E-2</v>
      </c>
      <c r="AP20" s="1">
        <v>3.8897130253264602E-4</v>
      </c>
      <c r="AQ20" s="1">
        <v>1.6844129608108101E-2</v>
      </c>
      <c r="AR20" s="1">
        <v>0.10647687055836599</v>
      </c>
      <c r="AS20" s="1">
        <v>4.9107307748814397E-3</v>
      </c>
      <c r="AT20" s="1">
        <v>7.6590496069096805E-4</v>
      </c>
      <c r="AU20" s="1">
        <v>4.5802360720962899E-9</v>
      </c>
      <c r="AV20" s="1">
        <v>3.62882002057646E-100</v>
      </c>
      <c r="AW20" s="1">
        <v>1.30114339948797E-5</v>
      </c>
      <c r="AX20" t="s">
        <v>262</v>
      </c>
      <c r="AY20" s="1">
        <v>1.3284220351579501E-5</v>
      </c>
      <c r="AZ20" s="1">
        <v>8.9579401642166503E-7</v>
      </c>
      <c r="BA20" s="1">
        <v>7.2777495240430605E-18</v>
      </c>
      <c r="BB20" t="s">
        <v>263</v>
      </c>
      <c r="BC20" s="1">
        <v>9.1956658750927805E-6</v>
      </c>
      <c r="BD20" s="1">
        <v>1.2405997575048599E-2</v>
      </c>
      <c r="BE20" s="1">
        <v>2.4638453360109801E-2</v>
      </c>
      <c r="BF20" s="1">
        <v>8.3247012207672399E-3</v>
      </c>
      <c r="BG20" s="1">
        <v>7.6379088113771104E-10</v>
      </c>
      <c r="BH20" s="1">
        <v>4.9252603604167701E-3</v>
      </c>
      <c r="BI20" s="1">
        <v>1.2286275355196399E-2</v>
      </c>
      <c r="BJ20" s="1">
        <v>7.71483242935258E-3</v>
      </c>
      <c r="BK20" s="1">
        <v>0.181508318878456</v>
      </c>
      <c r="BL20" s="1">
        <v>4.1734605942860297E-5</v>
      </c>
      <c r="BM20" s="1">
        <v>3.2357992538810101E-6</v>
      </c>
      <c r="BN20" s="1">
        <v>3.1094264157869397E-8</v>
      </c>
      <c r="BO20" s="1">
        <v>1.8020671849707599E-5</v>
      </c>
      <c r="BP20" s="1">
        <v>6.2398386414268301E-8</v>
      </c>
      <c r="BQ20" s="1">
        <v>2.5877762903582301E-5</v>
      </c>
      <c r="BR20" s="1">
        <v>1.6105320194632799E-4</v>
      </c>
      <c r="BS20" s="1">
        <v>5.6709830805450603E-3</v>
      </c>
      <c r="BT20" s="1">
        <v>4.91813101575478E-6</v>
      </c>
      <c r="BU20" s="1">
        <v>6.2984579543220102E-6</v>
      </c>
      <c r="BV20" s="1">
        <v>3.1260552444855501E-6</v>
      </c>
      <c r="BW20" s="1">
        <v>8.2248844960868604E-8</v>
      </c>
      <c r="BX20" s="1">
        <v>1000000</v>
      </c>
      <c r="BY20" s="1">
        <v>209000</v>
      </c>
      <c r="BZ20" s="1">
        <v>20000</v>
      </c>
      <c r="CA20" s="1">
        <v>0</v>
      </c>
      <c r="CB20" s="1">
        <v>1</v>
      </c>
    </row>
    <row r="21" spans="1:80" x14ac:dyDescent="0.2">
      <c r="A21" s="1">
        <v>111600</v>
      </c>
      <c r="B21" s="1">
        <v>5.0701491489239499E-3</v>
      </c>
      <c r="C21" s="1">
        <v>2.7080471157273698E-3</v>
      </c>
      <c r="D21" s="1">
        <v>3.9310486816222703E-3</v>
      </c>
      <c r="E21" s="1">
        <v>2.2973531369967701E-3</v>
      </c>
      <c r="F21" s="1">
        <v>1.0263040008023599E-3</v>
      </c>
      <c r="G21" s="1">
        <v>5.1371207702258204E-4</v>
      </c>
      <c r="H21" s="1">
        <v>5.4800833394378096E-3</v>
      </c>
      <c r="I21" s="1">
        <v>0.219334783045736</v>
      </c>
      <c r="J21" s="1">
        <v>4.4929850851075898E-2</v>
      </c>
      <c r="K21" s="1">
        <v>1.02125836352438E-14</v>
      </c>
      <c r="L21" s="1">
        <v>1.1338589284072101E-2</v>
      </c>
      <c r="M21" s="1">
        <v>5.9501401762651398E-5</v>
      </c>
      <c r="N21" s="1">
        <v>1.28356810531455E-2</v>
      </c>
      <c r="O21" s="1">
        <v>8.5265321304006207E-3</v>
      </c>
      <c r="P21" s="1">
        <v>2.7222499952614198E-4</v>
      </c>
      <c r="Q21" s="1">
        <v>9.8997532400918505E-5</v>
      </c>
      <c r="R21" s="1">
        <v>2.2890679150955502E-3</v>
      </c>
      <c r="S21" s="1">
        <v>8.8849086644235693E-6</v>
      </c>
      <c r="T21" s="1">
        <v>6.3428171332429899E-6</v>
      </c>
      <c r="U21" s="1">
        <v>1.6730930860432199E-2</v>
      </c>
      <c r="V21" s="1">
        <v>3.5973308283115499E-2</v>
      </c>
      <c r="W21" s="1">
        <v>7.8452525912017305E-11</v>
      </c>
      <c r="X21" s="1">
        <v>1.0879464050788899E-2</v>
      </c>
      <c r="Y21" s="1">
        <v>4.7148514316783398E-4</v>
      </c>
      <c r="Z21" s="1">
        <v>1.12840520438039E-4</v>
      </c>
      <c r="AA21" s="1">
        <v>1.26985463540458E-3</v>
      </c>
      <c r="AB21" s="1">
        <v>1.45990490849591E-8</v>
      </c>
      <c r="AC21" s="1">
        <v>1.5441946630255201E-22</v>
      </c>
      <c r="AD21" s="1">
        <v>5.4172013428711403E-3</v>
      </c>
      <c r="AE21" s="1">
        <v>2.5660457943389999E-2</v>
      </c>
      <c r="AF21" s="1">
        <v>6.1377569657873696E-3</v>
      </c>
      <c r="AG21" s="1">
        <v>2.6463741805335E-5</v>
      </c>
      <c r="AH21" s="1">
        <v>5.4398463716087598E-6</v>
      </c>
      <c r="AI21" s="1">
        <v>3.3707515242743803E-5</v>
      </c>
      <c r="AJ21" s="1">
        <v>5.3359264089055303E-4</v>
      </c>
      <c r="AK21" s="1">
        <v>9.2689341765877405E-5</v>
      </c>
      <c r="AL21" s="1">
        <v>3.9731708742063504E-3</v>
      </c>
      <c r="AM21" s="1">
        <v>1.6332174413833701E-4</v>
      </c>
      <c r="AN21" s="1">
        <v>4.9626537943983501E-6</v>
      </c>
      <c r="AO21" s="1">
        <v>8.7152904306271095E-2</v>
      </c>
      <c r="AP21" s="1">
        <v>3.68477857371124E-4</v>
      </c>
      <c r="AQ21" s="1">
        <v>1.7875161220115902E-2</v>
      </c>
      <c r="AR21" s="1">
        <v>0.10695477068308799</v>
      </c>
      <c r="AS21" s="1">
        <v>4.3122962876910196E-3</v>
      </c>
      <c r="AT21" s="1">
        <v>6.7277516404627398E-4</v>
      </c>
      <c r="AU21" s="1">
        <v>9.2456244068517206E-9</v>
      </c>
      <c r="AV21" t="s">
        <v>264</v>
      </c>
      <c r="AW21" s="1">
        <v>1.6844469440357301E-5</v>
      </c>
      <c r="AX21" t="s">
        <v>265</v>
      </c>
      <c r="AY21" s="1">
        <v>8.6574527367377295E-6</v>
      </c>
      <c r="AZ21" s="1">
        <v>5.0452811165322896E-7</v>
      </c>
      <c r="BA21" s="1">
        <v>3.1077010705871401E-18</v>
      </c>
      <c r="BB21" t="s">
        <v>266</v>
      </c>
      <c r="BC21" s="1">
        <v>6.7630285959041399E-6</v>
      </c>
      <c r="BD21" s="1">
        <v>1.37512643783235E-2</v>
      </c>
      <c r="BE21" s="1">
        <v>2.30148409668973E-2</v>
      </c>
      <c r="BF21" s="1">
        <v>8.4366734395510002E-3</v>
      </c>
      <c r="BG21" s="1">
        <v>1.6591234128007E-9</v>
      </c>
      <c r="BH21" s="1">
        <v>5.9932826848641497E-3</v>
      </c>
      <c r="BI21" s="1">
        <v>1.2991516925394599E-2</v>
      </c>
      <c r="BJ21" s="1">
        <v>7.6057290960490301E-3</v>
      </c>
      <c r="BK21" s="1">
        <v>0.20181439704623899</v>
      </c>
      <c r="BL21" s="1">
        <v>5.8724859283560798E-5</v>
      </c>
      <c r="BM21" s="1">
        <v>4.2248377082308899E-6</v>
      </c>
      <c r="BN21" s="1">
        <v>2.5991246727577899E-8</v>
      </c>
      <c r="BO21" s="1">
        <v>1.98251733772632E-5</v>
      </c>
      <c r="BP21" s="1">
        <v>6.04455004532061E-8</v>
      </c>
      <c r="BQ21" s="1">
        <v>3.2285192959794397E-5</v>
      </c>
      <c r="BR21" s="1">
        <v>2.8533258852143901E-4</v>
      </c>
      <c r="BS21" s="1">
        <v>5.53027451103222E-3</v>
      </c>
      <c r="BT21" s="1">
        <v>2.88906582126661E-6</v>
      </c>
      <c r="BU21" s="1">
        <v>6.4338718780593696E-6</v>
      </c>
      <c r="BV21" s="1">
        <v>3.0250347801427498E-6</v>
      </c>
      <c r="BW21" s="1">
        <v>1.87111499791304E-7</v>
      </c>
      <c r="BX21" s="1">
        <v>1000000</v>
      </c>
      <c r="BY21" s="1">
        <v>209000</v>
      </c>
      <c r="BZ21" s="1">
        <v>20000</v>
      </c>
      <c r="CA21" s="1">
        <v>0</v>
      </c>
      <c r="CB21" s="1">
        <v>1</v>
      </c>
    </row>
    <row r="22" spans="1:80" x14ac:dyDescent="0.2">
      <c r="A22" s="1">
        <v>115200</v>
      </c>
      <c r="B22" s="1">
        <v>5.9011014138102297E-3</v>
      </c>
      <c r="C22" s="1">
        <v>2.7982772433952502E-3</v>
      </c>
      <c r="D22" s="1">
        <v>4.4235602493763399E-3</v>
      </c>
      <c r="E22" s="1">
        <v>2.53158235606485E-3</v>
      </c>
      <c r="F22" s="1">
        <v>1.4628736826893E-3</v>
      </c>
      <c r="G22" s="1">
        <v>7.21286965697046E-4</v>
      </c>
      <c r="H22" s="1">
        <v>5.6992683575899901E-3</v>
      </c>
      <c r="I22" s="1">
        <v>0.22013843414723799</v>
      </c>
      <c r="J22" s="1">
        <v>4.4098898586189601E-2</v>
      </c>
      <c r="K22" s="1">
        <v>1.6161353828620101E-14</v>
      </c>
      <c r="L22" s="1">
        <v>1.12816999894836E-2</v>
      </c>
      <c r="M22" s="1">
        <v>3.7333620343730502E-5</v>
      </c>
      <c r="N22" s="1">
        <v>1.3095901720133699E-2</v>
      </c>
      <c r="O22" s="1">
        <v>8.3602556445318502E-3</v>
      </c>
      <c r="P22" s="1">
        <v>2.5656076993695899E-4</v>
      </c>
      <c r="Q22" s="1">
        <v>7.9472814332755295E-5</v>
      </c>
      <c r="R22" s="1">
        <v>4.19349180457317E-3</v>
      </c>
      <c r="S22" s="1">
        <v>5.1353616917624102E-6</v>
      </c>
      <c r="T22" s="1">
        <v>5.8757602443009101E-6</v>
      </c>
      <c r="U22" s="1">
        <v>1.6393780056615199E-2</v>
      </c>
      <c r="V22" s="1">
        <v>3.4345397326251199E-2</v>
      </c>
      <c r="W22" s="1">
        <v>9.6643732419900503E-11</v>
      </c>
      <c r="X22" s="1">
        <v>9.0822748615632803E-3</v>
      </c>
      <c r="Y22" s="1">
        <v>2.8318429639278501E-4</v>
      </c>
      <c r="Z22" s="1">
        <v>9.8704120419757806E-5</v>
      </c>
      <c r="AA22" s="1">
        <v>1.7484857208236099E-3</v>
      </c>
      <c r="AB22" s="1">
        <v>1.51432745781591E-8</v>
      </c>
      <c r="AC22" s="1">
        <v>2.87442811435363E-22</v>
      </c>
      <c r="AD22" s="1">
        <v>5.3365159967780603E-3</v>
      </c>
      <c r="AE22" s="1">
        <v>2.3574774502443802E-2</v>
      </c>
      <c r="AF22" s="1">
        <v>5.4757965128669397E-3</v>
      </c>
      <c r="AG22" s="1">
        <v>2.02603738213628E-5</v>
      </c>
      <c r="AH22" s="1">
        <v>3.9879411154401697E-6</v>
      </c>
      <c r="AI22" s="1">
        <v>4.6635083980113001E-5</v>
      </c>
      <c r="AJ22" s="1">
        <v>4.6283138477283602E-4</v>
      </c>
      <c r="AK22" s="1">
        <v>1.68841785962706E-4</v>
      </c>
      <c r="AL22" s="1">
        <v>6.1630782947709999E-3</v>
      </c>
      <c r="AM22" s="1">
        <v>1.5148787816124699E-4</v>
      </c>
      <c r="AN22" s="1">
        <v>8.1810337183745705E-6</v>
      </c>
      <c r="AO22" s="1">
        <v>9.8114525868340005E-2</v>
      </c>
      <c r="AP22" s="1">
        <v>3.1266661079904602E-4</v>
      </c>
      <c r="AQ22" s="1">
        <v>1.9416541273546899E-2</v>
      </c>
      <c r="AR22" s="1">
        <v>0.107512275214154</v>
      </c>
      <c r="AS22" s="1">
        <v>3.5476421960987398E-3</v>
      </c>
      <c r="AT22" s="1">
        <v>5.4617911396589297E-4</v>
      </c>
      <c r="AU22" s="1">
        <v>1.36352710239567E-8</v>
      </c>
      <c r="AV22" t="s">
        <v>267</v>
      </c>
      <c r="AW22" s="1">
        <v>2.0402563226529901E-5</v>
      </c>
      <c r="AX22" t="s">
        <v>268</v>
      </c>
      <c r="AY22" s="1">
        <v>4.4022382972546201E-6</v>
      </c>
      <c r="AZ22" s="1">
        <v>2.1992581645441801E-7</v>
      </c>
      <c r="BA22" s="1">
        <v>8.44359426953215E-19</v>
      </c>
      <c r="BB22" t="s">
        <v>269</v>
      </c>
      <c r="BC22" s="1">
        <v>4.2875671182290299E-6</v>
      </c>
      <c r="BD22" s="1">
        <v>1.5063170876443301E-2</v>
      </c>
      <c r="BE22" s="1">
        <v>2.0538201878282401E-2</v>
      </c>
      <c r="BF22" s="1">
        <v>8.4986498028443106E-3</v>
      </c>
      <c r="BG22" s="1">
        <v>2.3475760015159601E-9</v>
      </c>
      <c r="BH22" s="1">
        <v>7.4009565064776404E-3</v>
      </c>
      <c r="BI22" s="1">
        <v>1.4028330581180999E-2</v>
      </c>
      <c r="BJ22" s="1">
        <v>7.3270613552536097E-3</v>
      </c>
      <c r="BK22" s="1">
        <v>0.230436043063727</v>
      </c>
      <c r="BL22" s="1">
        <v>6.8257434601803798E-5</v>
      </c>
      <c r="BM22" s="1">
        <v>5.0646165701961402E-6</v>
      </c>
      <c r="BN22" s="1">
        <v>2.68161860262411E-8</v>
      </c>
      <c r="BO22" s="1">
        <v>2.6566015239115799E-5</v>
      </c>
      <c r="BP22" s="1">
        <v>7.5167008086549605E-8</v>
      </c>
      <c r="BQ22" s="1">
        <v>4.0519961505559399E-5</v>
      </c>
      <c r="BR22" s="1">
        <v>2.5618746797275799E-4</v>
      </c>
      <c r="BS22" s="1">
        <v>4.1586104751377096E-3</v>
      </c>
      <c r="BT22" s="1">
        <v>2.22003980948622E-6</v>
      </c>
      <c r="BU22" s="1">
        <v>8.7968825064983597E-6</v>
      </c>
      <c r="BV22" s="1">
        <v>4.0522033004950099E-6</v>
      </c>
      <c r="BW22" s="1">
        <v>2.4125956223488899E-7</v>
      </c>
      <c r="BX22" s="1">
        <v>1000000</v>
      </c>
      <c r="BY22" s="1">
        <v>209000</v>
      </c>
      <c r="BZ22" s="1">
        <v>20000</v>
      </c>
      <c r="CA22" s="1">
        <v>0</v>
      </c>
      <c r="CB22" s="1">
        <v>1</v>
      </c>
    </row>
    <row r="23" spans="1:80" x14ac:dyDescent="0.2">
      <c r="A23" s="1">
        <v>118800</v>
      </c>
      <c r="B23" s="1">
        <v>6.8316673268642401E-3</v>
      </c>
      <c r="C23" s="1">
        <v>2.8885241971215998E-3</v>
      </c>
      <c r="D23" s="1">
        <v>5.2706407838794796E-3</v>
      </c>
      <c r="E23" s="1">
        <v>2.9352463987013999E-3</v>
      </c>
      <c r="F23" s="1">
        <v>2.1309553756189798E-3</v>
      </c>
      <c r="G23" s="1">
        <v>1.0394847072495599E-3</v>
      </c>
      <c r="H23" s="1">
        <v>5.9606961438184404E-3</v>
      </c>
      <c r="I23" s="1">
        <v>0.22108703976441299</v>
      </c>
      <c r="J23" s="1">
        <v>4.31683326731356E-2</v>
      </c>
      <c r="K23" s="1">
        <v>2.06386514986101E-14</v>
      </c>
      <c r="L23" s="1">
        <v>1.12170535633698E-2</v>
      </c>
      <c r="M23" s="1">
        <v>2.0119857508372101E-5</v>
      </c>
      <c r="N23" s="1">
        <v>1.32505575814307E-2</v>
      </c>
      <c r="O23" s="1">
        <v>8.5138217174819692E-3</v>
      </c>
      <c r="P23" s="1">
        <v>2.3704833439776001E-4</v>
      </c>
      <c r="Q23" s="1">
        <v>6.1103691514858695E-5</v>
      </c>
      <c r="R23" s="1">
        <v>6.3213947816722696E-3</v>
      </c>
      <c r="S23" s="1">
        <v>3.0739311025264698E-6</v>
      </c>
      <c r="T23" s="1">
        <v>4.0046363563778901E-6</v>
      </c>
      <c r="U23" s="1">
        <v>1.6016894418415899E-2</v>
      </c>
      <c r="V23" s="1">
        <v>3.2575484722134403E-2</v>
      </c>
      <c r="W23" s="1">
        <v>9.7483664020945406E-11</v>
      </c>
      <c r="X23" s="1">
        <v>7.3893848657273697E-3</v>
      </c>
      <c r="Y23" s="1">
        <v>1.5816839938713801E-4</v>
      </c>
      <c r="Z23" s="1">
        <v>7.3831205333694294E-5</v>
      </c>
      <c r="AA23" s="1">
        <v>2.4297174927487E-3</v>
      </c>
      <c r="AB23" s="1">
        <v>1.37437341532953E-8</v>
      </c>
      <c r="AC23" s="1">
        <v>4.25384641235697E-22</v>
      </c>
      <c r="AD23" s="1">
        <v>5.25644672927648E-3</v>
      </c>
      <c r="AE23" s="1">
        <v>2.1398556858914002E-2</v>
      </c>
      <c r="AF23" s="1">
        <v>4.8064289102907201E-3</v>
      </c>
      <c r="AG23" s="1">
        <v>1.5380975280554699E-5</v>
      </c>
      <c r="AH23" s="1">
        <v>2.8733421903033302E-6</v>
      </c>
      <c r="AI23" s="1">
        <v>4.80353535403438E-5</v>
      </c>
      <c r="AJ23" s="1">
        <v>3.7986320749098103E-4</v>
      </c>
      <c r="AK23" s="1">
        <v>2.1862779871165201E-4</v>
      </c>
      <c r="AL23" s="1">
        <v>8.6919981028199204E-3</v>
      </c>
      <c r="AM23" s="1">
        <v>1.33131414301145E-4</v>
      </c>
      <c r="AN23" s="1">
        <v>9.6850353417013905E-6</v>
      </c>
      <c r="AO23" s="1">
        <v>0.109799975037771</v>
      </c>
      <c r="AP23" s="1">
        <v>2.4286024027345401E-4</v>
      </c>
      <c r="AQ23" s="1">
        <v>2.1018112651015199E-2</v>
      </c>
      <c r="AR23" s="1">
        <v>0.107829311071413</v>
      </c>
      <c r="AS23" s="1">
        <v>2.8400103059836898E-3</v>
      </c>
      <c r="AT23" s="1">
        <v>4.3108542112514701E-4</v>
      </c>
      <c r="AU23" s="1">
        <v>1.6849422933408E-8</v>
      </c>
      <c r="AV23" t="s">
        <v>270</v>
      </c>
      <c r="AW23" s="1">
        <v>2.31572954119096E-5</v>
      </c>
      <c r="AX23" t="s">
        <v>271</v>
      </c>
      <c r="AY23" s="1">
        <v>2.03278436455987E-6</v>
      </c>
      <c r="AZ23" s="1">
        <v>8.5534407652322702E-8</v>
      </c>
      <c r="BA23" s="1">
        <v>1.92099260622054E-19</v>
      </c>
      <c r="BB23" t="s">
        <v>272</v>
      </c>
      <c r="BC23" s="1">
        <v>2.5499985822849299E-6</v>
      </c>
      <c r="BD23" s="1">
        <v>1.6082727631413999E-2</v>
      </c>
      <c r="BE23" s="1">
        <v>1.80391492975919E-2</v>
      </c>
      <c r="BF23" s="1">
        <v>8.3345211240277405E-3</v>
      </c>
      <c r="BG23" s="1">
        <v>2.7615379447944098E-9</v>
      </c>
      <c r="BH23" s="1">
        <v>8.6342363193150102E-3</v>
      </c>
      <c r="BI23" s="1">
        <v>1.50706949984734E-2</v>
      </c>
      <c r="BJ23" s="1">
        <v>6.92392455669881E-3</v>
      </c>
      <c r="BK23" s="1">
        <v>0.25511260786666001</v>
      </c>
      <c r="BL23" s="1">
        <v>7.05265174002587E-5</v>
      </c>
      <c r="BM23" s="1">
        <v>5.6660368998478899E-6</v>
      </c>
      <c r="BN23" s="1">
        <v>2.7798455696388599E-8</v>
      </c>
      <c r="BO23" s="1">
        <v>3.51278812548857E-5</v>
      </c>
      <c r="BP23" s="1">
        <v>9.4318094682552299E-8</v>
      </c>
      <c r="BQ23" s="1">
        <v>4.9003830021891399E-5</v>
      </c>
      <c r="BR23" s="1">
        <v>1.9004191379783501E-4</v>
      </c>
      <c r="BS23" s="1">
        <v>3.0105048304840498E-3</v>
      </c>
      <c r="BT23" s="1">
        <v>1.8367775922985399E-6</v>
      </c>
      <c r="BU23" s="1">
        <v>1.2173240458812601E-5</v>
      </c>
      <c r="BV23" s="1">
        <v>5.7551491935798798E-6</v>
      </c>
      <c r="BW23" s="1">
        <v>2.5643286507850899E-7</v>
      </c>
      <c r="BX23" s="1">
        <v>1000000</v>
      </c>
      <c r="BY23" s="1">
        <v>209000</v>
      </c>
      <c r="BZ23" s="1">
        <v>20000</v>
      </c>
      <c r="CA23" s="1">
        <v>0</v>
      </c>
      <c r="CB23" s="1">
        <v>1</v>
      </c>
    </row>
    <row r="24" spans="1:80" x14ac:dyDescent="0.2">
      <c r="A24" s="1">
        <v>122400</v>
      </c>
      <c r="B24" s="1">
        <v>7.7764969609926899E-3</v>
      </c>
      <c r="C24" s="1">
        <v>2.97297946349736E-3</v>
      </c>
      <c r="D24" s="1">
        <v>6.5244357487294798E-3</v>
      </c>
      <c r="E24" s="1">
        <v>3.5561246298636902E-3</v>
      </c>
      <c r="F24" s="1">
        <v>2.99405588549605E-3</v>
      </c>
      <c r="G24" s="1">
        <v>1.4665870408366399E-3</v>
      </c>
      <c r="H24" s="1">
        <v>6.2291295048234998E-3</v>
      </c>
      <c r="I24" s="1">
        <v>0.22204818752376701</v>
      </c>
      <c r="J24" s="1">
        <v>4.2223503039007203E-2</v>
      </c>
      <c r="K24" s="1">
        <v>2.32983692543797E-14</v>
      </c>
      <c r="L24" s="1">
        <v>1.1150366060774301E-2</v>
      </c>
      <c r="M24" s="1">
        <v>1.02464416830788E-5</v>
      </c>
      <c r="N24" s="1">
        <v>1.3097403787872001E-2</v>
      </c>
      <c r="O24" s="1">
        <v>8.78679470126934E-3</v>
      </c>
      <c r="P24" s="1">
        <v>2.13990739121629E-4</v>
      </c>
      <c r="Q24" s="1">
        <v>4.5662657494145003E-5</v>
      </c>
      <c r="R24" s="1">
        <v>8.2682485293057804E-3</v>
      </c>
      <c r="S24" s="1">
        <v>2.2352099900258199E-6</v>
      </c>
      <c r="T24" s="1">
        <v>3.0003271868032901E-6</v>
      </c>
      <c r="U24" s="1">
        <v>1.5634983598726698E-2</v>
      </c>
      <c r="V24" s="1">
        <v>3.0835329613134999E-2</v>
      </c>
      <c r="W24" s="1">
        <v>9.44906219581885E-11</v>
      </c>
      <c r="X24" s="1">
        <v>5.9655580263647803E-3</v>
      </c>
      <c r="Y24" s="1">
        <v>8.6427424640894406E-5</v>
      </c>
      <c r="Z24" s="1">
        <v>5.7846190981403897E-5</v>
      </c>
      <c r="AA24" s="1">
        <v>3.2254766402829401E-3</v>
      </c>
      <c r="AB24" s="1">
        <v>1.18649299174702E-8</v>
      </c>
      <c r="AC24" s="1">
        <v>5.2976818870900702E-22</v>
      </c>
      <c r="AD24" s="1">
        <v>5.1891492916272298E-3</v>
      </c>
      <c r="AE24" s="1">
        <v>1.9352570218705002E-2</v>
      </c>
      <c r="AF24" s="1">
        <v>4.1982381467402701E-3</v>
      </c>
      <c r="AG24" s="1">
        <v>1.2392946317627E-5</v>
      </c>
      <c r="AH24" s="1">
        <v>2.2394216303688299E-6</v>
      </c>
      <c r="AI24" s="1">
        <v>4.47558098128897E-5</v>
      </c>
      <c r="AJ24" s="1">
        <v>3.0978207011018999E-4</v>
      </c>
      <c r="AK24" s="1">
        <v>2.4237824704206401E-4</v>
      </c>
      <c r="AL24" s="1">
        <v>1.11386484170526E-2</v>
      </c>
      <c r="AM24" s="1">
        <v>1.1385760637005E-4</v>
      </c>
      <c r="AN24" s="1">
        <v>9.96812115780105E-6</v>
      </c>
      <c r="AO24" s="1">
        <v>0.12087807553857401</v>
      </c>
      <c r="AP24" s="1">
        <v>1.8566438612164601E-4</v>
      </c>
      <c r="AQ24" s="1">
        <v>2.2518031940602701E-2</v>
      </c>
      <c r="AR24" s="1">
        <v>0.107939118091482</v>
      </c>
      <c r="AS24" s="1">
        <v>2.2504441405962398E-3</v>
      </c>
      <c r="AT24" s="1">
        <v>3.4766730951425002E-4</v>
      </c>
      <c r="AU24" s="1">
        <v>1.8133937279653799E-8</v>
      </c>
      <c r="AV24" t="s">
        <v>273</v>
      </c>
      <c r="AW24" s="1">
        <v>2.4473085101620701E-5</v>
      </c>
      <c r="AX24" t="s">
        <v>274</v>
      </c>
      <c r="AY24" s="1">
        <v>9.1022637010345695E-7</v>
      </c>
      <c r="AZ24" s="1">
        <v>3.1730217903994497E-8</v>
      </c>
      <c r="BA24" s="1">
        <v>4.1249021265541899E-20</v>
      </c>
      <c r="BB24" t="s">
        <v>275</v>
      </c>
      <c r="BC24" s="1">
        <v>1.4791682952008199E-6</v>
      </c>
      <c r="BD24" s="1">
        <v>1.68025700414128E-2</v>
      </c>
      <c r="BE24" s="1">
        <v>1.5993579493558601E-2</v>
      </c>
      <c r="BF24" s="1">
        <v>7.9849350651011002E-3</v>
      </c>
      <c r="BG24" s="1">
        <v>2.9916583894949099E-9</v>
      </c>
      <c r="BH24" s="1">
        <v>9.66470833661341E-3</v>
      </c>
      <c r="BI24" s="1">
        <v>1.6000646289784301E-2</v>
      </c>
      <c r="BJ24" s="1">
        <v>6.45642408190834E-3</v>
      </c>
      <c r="BK24" s="1">
        <v>0.27357727003773502</v>
      </c>
      <c r="BL24" s="1">
        <v>6.8669733455036698E-5</v>
      </c>
      <c r="BM24" s="1">
        <v>5.8867953979199204E-6</v>
      </c>
      <c r="BN24" s="1">
        <v>2.5423661354270601E-8</v>
      </c>
      <c r="BO24" s="1">
        <v>4.1652952997984401E-5</v>
      </c>
      <c r="BP24" s="1">
        <v>1.0432335817854099E-7</v>
      </c>
      <c r="BQ24" s="1">
        <v>5.5389758563128497E-5</v>
      </c>
      <c r="BR24" s="1">
        <v>1.49010779832166E-4</v>
      </c>
      <c r="BS24" s="1">
        <v>2.42304551522781E-3</v>
      </c>
      <c r="BT24" s="1">
        <v>1.6607131650916901E-6</v>
      </c>
      <c r="BU24" s="1">
        <v>1.4849029946788599E-5</v>
      </c>
      <c r="BV24" s="1">
        <v>7.4131403895616702E-6</v>
      </c>
      <c r="BW24" s="1">
        <v>2.6251043547578198E-7</v>
      </c>
      <c r="BX24" s="1">
        <v>1000000</v>
      </c>
      <c r="BY24" s="1">
        <v>209000</v>
      </c>
      <c r="BZ24" s="1">
        <v>20000</v>
      </c>
      <c r="CA24" s="1">
        <v>0</v>
      </c>
      <c r="CB24" s="1">
        <v>1</v>
      </c>
    </row>
    <row r="25" spans="1:80" x14ac:dyDescent="0.2">
      <c r="A25" s="1">
        <v>126000</v>
      </c>
      <c r="B25" s="1">
        <v>8.7171344277619106E-3</v>
      </c>
      <c r="C25" s="1">
        <v>3.0507385269205002E-3</v>
      </c>
      <c r="D25" s="1">
        <v>8.0947475836103192E-3</v>
      </c>
      <c r="E25" s="1">
        <v>4.3797187612629697E-3</v>
      </c>
      <c r="F25" s="1">
        <v>3.9613743232710802E-3</v>
      </c>
      <c r="G25" s="1">
        <v>1.97360940387658E-3</v>
      </c>
      <c r="H25" s="1">
        <v>6.4945550403872699E-3</v>
      </c>
      <c r="I25" s="1">
        <v>0.22298095430925299</v>
      </c>
      <c r="J25" s="1">
        <v>4.1282865572238002E-2</v>
      </c>
      <c r="K25" s="1">
        <v>2.4774008595773301E-14</v>
      </c>
      <c r="L25" s="1">
        <v>1.10828825422776E-2</v>
      </c>
      <c r="M25" s="1">
        <v>5.2457530147686102E-6</v>
      </c>
      <c r="N25" s="1">
        <v>1.2813698614829E-2</v>
      </c>
      <c r="O25" s="1">
        <v>9.1392038279807207E-3</v>
      </c>
      <c r="P25" s="1">
        <v>1.9004412109470699E-4</v>
      </c>
      <c r="Q25" s="1">
        <v>3.3562016515164102E-5</v>
      </c>
      <c r="R25" s="1">
        <v>9.9012933152972903E-3</v>
      </c>
      <c r="S25" s="1">
        <v>1.8704346461409101E-6</v>
      </c>
      <c r="T25" s="1">
        <v>2.49809339996756E-6</v>
      </c>
      <c r="U25" s="1">
        <v>1.52555349065428E-2</v>
      </c>
      <c r="V25" s="1">
        <v>2.9159235051392E-2</v>
      </c>
      <c r="W25" s="1">
        <v>9.0663643504005299E-11</v>
      </c>
      <c r="X25" s="1">
        <v>4.7975202530820896E-3</v>
      </c>
      <c r="Y25" s="1">
        <v>4.67137449394458E-5</v>
      </c>
      <c r="Z25" s="1">
        <v>4.84489125083077E-5</v>
      </c>
      <c r="AA25" s="1">
        <v>4.0124615663181904E-3</v>
      </c>
      <c r="AB25" s="1">
        <v>1.03233578166988E-8</v>
      </c>
      <c r="AC25" s="1">
        <v>5.9208769949027196E-22</v>
      </c>
      <c r="AD25" s="1">
        <v>5.1337100025860196E-3</v>
      </c>
      <c r="AE25" s="1">
        <v>1.7470501112162799E-2</v>
      </c>
      <c r="AF25" s="1">
        <v>3.6580663417208501E-3</v>
      </c>
      <c r="AG25" s="1">
        <v>1.04389683672553E-5</v>
      </c>
      <c r="AH25" s="1">
        <v>1.8443540328568401E-6</v>
      </c>
      <c r="AI25" s="1">
        <v>3.9741185551113297E-5</v>
      </c>
      <c r="AJ25" s="1">
        <v>2.5550306093450801E-4</v>
      </c>
      <c r="AK25" s="1">
        <v>2.46186367956264E-4</v>
      </c>
      <c r="AL25" s="1">
        <v>1.3182639331101399E-2</v>
      </c>
      <c r="AM25" s="1">
        <v>9.6609465369466998E-5</v>
      </c>
      <c r="AN25" s="1">
        <v>9.4975453442656095E-6</v>
      </c>
      <c r="AO25" s="1">
        <v>0.13108079303741499</v>
      </c>
      <c r="AP25" s="1">
        <v>1.45800595290558E-4</v>
      </c>
      <c r="AQ25" s="1">
        <v>2.38942082488415E-2</v>
      </c>
      <c r="AR25" s="1">
        <v>0.10793594669242</v>
      </c>
      <c r="AS25" s="1">
        <v>1.7728210482208301E-3</v>
      </c>
      <c r="AT25" s="1">
        <v>2.9283638838355799E-4</v>
      </c>
      <c r="AU25" s="1">
        <v>1.7940315930800802E-8</v>
      </c>
      <c r="AV25" t="s">
        <v>276</v>
      </c>
      <c r="AW25" s="1">
        <v>2.46946193351078E-5</v>
      </c>
      <c r="AX25" t="s">
        <v>277</v>
      </c>
      <c r="AY25" s="1">
        <v>4.0118956707453199E-7</v>
      </c>
      <c r="AZ25" s="1">
        <v>1.14359691021476E-8</v>
      </c>
      <c r="BA25" s="1">
        <v>8.5854865017509997E-21</v>
      </c>
      <c r="BB25" t="s">
        <v>278</v>
      </c>
      <c r="BC25" s="1">
        <v>8.4555885778118402E-7</v>
      </c>
      <c r="BD25" s="1">
        <v>1.72669089803228E-2</v>
      </c>
      <c r="BE25" s="1">
        <v>1.4489134545603599E-2</v>
      </c>
      <c r="BF25" s="1">
        <v>7.5337065702718101E-3</v>
      </c>
      <c r="BG25" s="1">
        <v>3.1127748338942001E-9</v>
      </c>
      <c r="BH25" s="1">
        <v>1.05236806477803E-2</v>
      </c>
      <c r="BI25" s="1">
        <v>1.6801982713150299E-2</v>
      </c>
      <c r="BJ25" s="1">
        <v>5.9567865852480101E-3</v>
      </c>
      <c r="BK25" s="1">
        <v>0.28751428838732801</v>
      </c>
      <c r="BL25" s="1">
        <v>6.5949866057930207E-5</v>
      </c>
      <c r="BM25" s="1">
        <v>5.8276315316915897E-6</v>
      </c>
      <c r="BN25" s="1">
        <v>2.1234922429150301E-8</v>
      </c>
      <c r="BO25" s="1">
        <v>4.5999163398050798E-5</v>
      </c>
      <c r="BP25" s="1">
        <v>1.05242277833086E-7</v>
      </c>
      <c r="BQ25" s="1">
        <v>5.9781744186898902E-5</v>
      </c>
      <c r="BR25" s="1">
        <v>1.2492866975365399E-4</v>
      </c>
      <c r="BS25" s="1">
        <v>2.11345996342063E-3</v>
      </c>
      <c r="BT25" s="1">
        <v>1.59388460962998E-6</v>
      </c>
      <c r="BU25" s="1">
        <v>1.6623645706260599E-5</v>
      </c>
      <c r="BV25" s="1">
        <v>8.8623671275635597E-6</v>
      </c>
      <c r="BW25" s="1">
        <v>2.6631580845080402E-7</v>
      </c>
      <c r="BX25" s="1">
        <v>1000000</v>
      </c>
      <c r="BY25" s="1">
        <v>209000</v>
      </c>
      <c r="BZ25" s="1">
        <v>20000</v>
      </c>
      <c r="CA25" s="1">
        <v>0</v>
      </c>
      <c r="CB25" s="1">
        <v>1</v>
      </c>
    </row>
    <row r="26" spans="1:80" x14ac:dyDescent="0.2">
      <c r="A26" s="1">
        <v>129600</v>
      </c>
      <c r="B26" s="1">
        <v>9.6501722863724E-3</v>
      </c>
      <c r="C26" s="1">
        <v>3.1222433787908102E-3</v>
      </c>
      <c r="D26" s="1">
        <v>9.8915165947490898E-3</v>
      </c>
      <c r="E26" s="1">
        <v>5.38349820754084E-3</v>
      </c>
      <c r="F26" s="1">
        <v>4.9786102257178104E-3</v>
      </c>
      <c r="G26" s="1">
        <v>2.5416371779329E-3</v>
      </c>
      <c r="H26" s="1">
        <v>6.7493518788990401E-3</v>
      </c>
      <c r="I26" s="1">
        <v>0.22386170338891601</v>
      </c>
      <c r="J26" s="1">
        <v>4.0349827713627502E-2</v>
      </c>
      <c r="K26" s="1">
        <v>2.5727731350432E-14</v>
      </c>
      <c r="L26" s="1">
        <v>1.10148251768648E-2</v>
      </c>
      <c r="M26" s="1">
        <v>2.74124591115708E-6</v>
      </c>
      <c r="N26" s="1">
        <v>1.25170365661132E-2</v>
      </c>
      <c r="O26" s="1">
        <v>9.5347522026467402E-3</v>
      </c>
      <c r="P26" s="1">
        <v>1.66960895792724E-4</v>
      </c>
      <c r="Q26" s="1">
        <v>2.44137463610672E-5</v>
      </c>
      <c r="R26" s="1">
        <v>1.1244088251752601E-2</v>
      </c>
      <c r="S26" s="1">
        <v>1.6735904275153499E-6</v>
      </c>
      <c r="T26" s="1">
        <v>2.2134151742350801E-6</v>
      </c>
      <c r="U26" s="1">
        <v>1.4879924151882501E-2</v>
      </c>
      <c r="V26" s="1">
        <v>2.7551619555512399E-2</v>
      </c>
      <c r="W26" s="1">
        <v>8.7076699759335503E-11</v>
      </c>
      <c r="X26" s="1">
        <v>3.8458534256728401E-3</v>
      </c>
      <c r="Y26" s="1">
        <v>2.50212758569526E-5</v>
      </c>
      <c r="Z26" s="1">
        <v>4.2504983026176002E-5</v>
      </c>
      <c r="AA26" s="1">
        <v>4.7321086650927401E-3</v>
      </c>
      <c r="AB26" s="1">
        <v>9.2221143391412004E-9</v>
      </c>
      <c r="AC26" s="1">
        <v>6.1514813319632402E-22</v>
      </c>
      <c r="AD26" s="1">
        <v>5.0871854993598201E-3</v>
      </c>
      <c r="AE26" s="1">
        <v>1.5747784123252399E-2</v>
      </c>
      <c r="AF26" s="1">
        <v>3.1809553190508999E-3</v>
      </c>
      <c r="AG26" s="1">
        <v>8.9884627598814205E-6</v>
      </c>
      <c r="AH26" s="1">
        <v>1.5657444934450699E-6</v>
      </c>
      <c r="AI26" s="1">
        <v>3.4725844591879897E-5</v>
      </c>
      <c r="AJ26" s="1">
        <v>2.13625123280694E-4</v>
      </c>
      <c r="AK26" s="1">
        <v>2.3663516324888499E-4</v>
      </c>
      <c r="AL26" s="1">
        <v>1.47525272078225E-2</v>
      </c>
      <c r="AM26" s="1">
        <v>8.2015212710913099E-5</v>
      </c>
      <c r="AN26" s="1">
        <v>8.6726696999217805E-6</v>
      </c>
      <c r="AO26" s="1">
        <v>0.14052743618893099</v>
      </c>
      <c r="AP26" s="1">
        <v>1.18398257509773E-4</v>
      </c>
      <c r="AQ26" s="1">
        <v>2.5151762484117102E-2</v>
      </c>
      <c r="AR26" s="1">
        <v>0.10786390785019399</v>
      </c>
      <c r="AS26" s="1">
        <v>1.3899953759122701E-3</v>
      </c>
      <c r="AT26" s="1">
        <v>2.5642838778740999E-4</v>
      </c>
      <c r="AU26" s="1">
        <v>1.7042442241286302E-8</v>
      </c>
      <c r="AV26" t="s">
        <v>279</v>
      </c>
      <c r="AW26" s="1">
        <v>2.4326650987531399E-5</v>
      </c>
      <c r="AX26" t="s">
        <v>280</v>
      </c>
      <c r="AY26" s="1">
        <v>1.7457196110814199E-7</v>
      </c>
      <c r="AZ26" s="1">
        <v>4.0279788628029001E-9</v>
      </c>
      <c r="BA26" s="1">
        <v>1.7412451716253302E-21</v>
      </c>
      <c r="BB26" t="s">
        <v>281</v>
      </c>
      <c r="BC26" s="1">
        <v>4.7778299749527599E-7</v>
      </c>
      <c r="BD26" s="1">
        <v>1.7538061157052E-2</v>
      </c>
      <c r="BE26" s="1">
        <v>1.34227877897156E-2</v>
      </c>
      <c r="BF26" s="1">
        <v>7.0330934066831401E-3</v>
      </c>
      <c r="BG26" s="1">
        <v>3.18997145605552E-9</v>
      </c>
      <c r="BH26" s="1">
        <v>1.12056708898418E-2</v>
      </c>
      <c r="BI26" s="1">
        <v>1.7478689402796899E-2</v>
      </c>
      <c r="BJ26" s="1">
        <v>5.4459920187358004E-3</v>
      </c>
      <c r="BK26" s="1">
        <v>0.29834991934009902</v>
      </c>
      <c r="BL26" s="1">
        <v>6.3594054017443094E-5</v>
      </c>
      <c r="BM26" s="1">
        <v>5.6224756393581596E-6</v>
      </c>
      <c r="BN26" s="1">
        <v>1.68701102365824E-8</v>
      </c>
      <c r="BO26" s="1">
        <v>4.9077738131582797E-5</v>
      </c>
      <c r="BP26" s="1">
        <v>1.00975914486423E-7</v>
      </c>
      <c r="BQ26" s="1">
        <v>6.2919464221007201E-5</v>
      </c>
      <c r="BR26" s="1">
        <v>1.09657222924164E-4</v>
      </c>
      <c r="BS26" s="1">
        <v>1.92308684134876E-3</v>
      </c>
      <c r="BT26" s="1">
        <v>1.56761737613176E-6</v>
      </c>
      <c r="BU26" s="1">
        <v>1.7853754031566701E-5</v>
      </c>
      <c r="BV26" s="1">
        <v>1.0164976457198699E-5</v>
      </c>
      <c r="BW26" s="1">
        <v>2.7067852068482203E-7</v>
      </c>
      <c r="BX26" s="1">
        <v>1000000</v>
      </c>
      <c r="BY26" s="1">
        <v>209000</v>
      </c>
      <c r="BZ26" s="1">
        <v>20000</v>
      </c>
      <c r="CA26" s="1">
        <v>0</v>
      </c>
      <c r="CB26" s="1">
        <v>1</v>
      </c>
    </row>
    <row r="27" spans="1:80" x14ac:dyDescent="0.2">
      <c r="A27" s="1">
        <v>133200</v>
      </c>
      <c r="B27" s="1">
        <v>1.05794924943261E-2</v>
      </c>
      <c r="C27" s="1">
        <v>3.1884657347310999E-3</v>
      </c>
      <c r="D27" s="1">
        <v>1.18574961910286E-2</v>
      </c>
      <c r="E27" s="1">
        <v>6.5501828001701201E-3</v>
      </c>
      <c r="F27" s="1">
        <v>6.0239951408980596E-3</v>
      </c>
      <c r="G27" s="1">
        <v>3.16181914246246E-3</v>
      </c>
      <c r="H27" s="1">
        <v>6.9872272696824703E-3</v>
      </c>
      <c r="I27" s="1">
        <v>0.224674240534187</v>
      </c>
      <c r="J27" s="1">
        <v>3.9420507505673698E-2</v>
      </c>
      <c r="K27" s="1">
        <v>2.6455821316097802E-14</v>
      </c>
      <c r="L27" s="1">
        <v>1.0945886362667001E-2</v>
      </c>
      <c r="M27" s="1">
        <v>1.45397130592839E-6</v>
      </c>
      <c r="N27" s="1">
        <v>1.2259282182586101E-2</v>
      </c>
      <c r="O27" s="1">
        <v>9.9381181766062202E-3</v>
      </c>
      <c r="P27" s="1">
        <v>1.4561392127114699E-4</v>
      </c>
      <c r="Q27" s="1">
        <v>1.76189893901384E-5</v>
      </c>
      <c r="R27" s="1">
        <v>1.23542497845087E-2</v>
      </c>
      <c r="S27" s="1">
        <v>1.55322124200442E-6</v>
      </c>
      <c r="T27" s="1">
        <v>2.0440062972326398E-6</v>
      </c>
      <c r="U27" s="1">
        <v>1.45065906406029E-2</v>
      </c>
      <c r="V27" s="1">
        <v>2.60042012667475E-2</v>
      </c>
      <c r="W27" s="1">
        <v>8.3968189295936896E-11</v>
      </c>
      <c r="X27" s="1">
        <v>3.0698573827455402E-3</v>
      </c>
      <c r="Y27" s="1">
        <v>1.3241952896675E-5</v>
      </c>
      <c r="Z27" s="1">
        <v>3.8565417557995302E-5</v>
      </c>
      <c r="AA27" s="1">
        <v>5.3673517773290304E-3</v>
      </c>
      <c r="AB27" s="1">
        <v>8.4602365789725497E-9</v>
      </c>
      <c r="AC27" s="1">
        <v>6.0872843609915403E-22</v>
      </c>
      <c r="AD27" s="1">
        <v>5.04683043130069E-3</v>
      </c>
      <c r="AE27" s="1">
        <v>1.4166569613358101E-2</v>
      </c>
      <c r="AF27" s="1">
        <v>2.7586330617098398E-3</v>
      </c>
      <c r="AG27" s="1">
        <v>7.8246503694329301E-6</v>
      </c>
      <c r="AH27" s="1">
        <v>1.35227573292166E-6</v>
      </c>
      <c r="AI27" s="1">
        <v>3.0291948170719001E-5</v>
      </c>
      <c r="AJ27" s="1">
        <v>1.8045303431687501E-4</v>
      </c>
      <c r="AK27" s="1">
        <v>2.1981949419741501E-4</v>
      </c>
      <c r="AL27" s="1">
        <v>1.5882685499649499E-2</v>
      </c>
      <c r="AM27" s="1">
        <v>6.9821825279370295E-5</v>
      </c>
      <c r="AN27" s="1">
        <v>7.7501353101078299E-6</v>
      </c>
      <c r="AO27" s="1">
        <v>0.149420845259918</v>
      </c>
      <c r="AP27" s="1">
        <v>9.8744781685849E-5</v>
      </c>
      <c r="AQ27" s="1">
        <v>2.6304762724110899E-2</v>
      </c>
      <c r="AR27" s="1">
        <v>0.107741298935062</v>
      </c>
      <c r="AS27" s="1">
        <v>1.08409009549771E-3</v>
      </c>
      <c r="AT27" s="1">
        <v>2.30748046083109E-4</v>
      </c>
      <c r="AU27" s="1">
        <v>1.5865035079667801E-8</v>
      </c>
      <c r="AV27" t="s">
        <v>282</v>
      </c>
      <c r="AW27" s="1">
        <v>2.3640503689848101E-5</v>
      </c>
      <c r="AX27" t="s">
        <v>283</v>
      </c>
      <c r="AY27" s="1">
        <v>7.4737081186426703E-8</v>
      </c>
      <c r="AZ27" s="1">
        <v>1.3851561367265901E-9</v>
      </c>
      <c r="BA27" s="1">
        <v>3.42234511614401E-22</v>
      </c>
      <c r="BB27" t="s">
        <v>284</v>
      </c>
      <c r="BC27" s="1">
        <v>2.6658910965494398E-7</v>
      </c>
      <c r="BD27" s="1">
        <v>1.7659841364415101E-2</v>
      </c>
      <c r="BE27" s="1">
        <v>1.2667367599519801E-2</v>
      </c>
      <c r="BF27" s="1">
        <v>6.5115041674478997E-3</v>
      </c>
      <c r="BG27" s="1">
        <v>3.2512417593794698E-9</v>
      </c>
      <c r="BH27" s="1">
        <v>1.1705400509332E-2</v>
      </c>
      <c r="BI27" s="1">
        <v>1.80406068459763E-2</v>
      </c>
      <c r="BJ27" s="1">
        <v>4.9370528949255E-3</v>
      </c>
      <c r="BK27" s="1">
        <v>0.30703253407702502</v>
      </c>
      <c r="BL27" s="1">
        <v>6.1818781853039895E-5</v>
      </c>
      <c r="BM27" s="1">
        <v>5.3426175257994503E-6</v>
      </c>
      <c r="BN27" s="1">
        <v>1.2977522960380101E-8</v>
      </c>
      <c r="BO27" s="1">
        <v>5.1412276226655598E-5</v>
      </c>
      <c r="BP27" s="1">
        <v>9.3951145866440499E-8</v>
      </c>
      <c r="BQ27" s="1">
        <v>6.5161918261094802E-5</v>
      </c>
      <c r="BR27" s="1">
        <v>9.9465852701413694E-5</v>
      </c>
      <c r="BS27" s="1">
        <v>1.7951129774932701E-3</v>
      </c>
      <c r="BT27" s="1">
        <v>1.5587983376763399E-6</v>
      </c>
      <c r="BU27" s="1">
        <v>1.87610336901875E-5</v>
      </c>
      <c r="BV27" s="1">
        <v>1.1337499945203E-5</v>
      </c>
      <c r="BW27" s="1">
        <v>2.7653029723605598E-7</v>
      </c>
      <c r="BX27" s="1">
        <v>1000000</v>
      </c>
      <c r="BY27" s="1">
        <v>209000</v>
      </c>
      <c r="BZ27" s="1">
        <v>20000</v>
      </c>
      <c r="CA27" s="1">
        <v>0</v>
      </c>
      <c r="CB27" s="1">
        <v>1</v>
      </c>
    </row>
    <row r="28" spans="1:80" x14ac:dyDescent="0.2">
      <c r="A28" s="1">
        <v>136800</v>
      </c>
      <c r="B28" s="1">
        <v>1.15055130049601E-2</v>
      </c>
      <c r="C28" s="1">
        <v>3.2502083114072499E-3</v>
      </c>
      <c r="D28" s="1">
        <v>1.3946203646582601E-2</v>
      </c>
      <c r="E28" s="1">
        <v>7.8570887102760705E-3</v>
      </c>
      <c r="F28" s="1">
        <v>7.0845813458084196E-3</v>
      </c>
      <c r="G28" s="1">
        <v>3.8253029272411298E-3</v>
      </c>
      <c r="H28" s="1">
        <v>7.2059048512369802E-3</v>
      </c>
      <c r="I28" s="1">
        <v>0.22541423436447</v>
      </c>
      <c r="J28" s="1">
        <v>3.8494486995039698E-2</v>
      </c>
      <c r="K28" s="1">
        <v>2.6752034057938501E-14</v>
      </c>
      <c r="L28" s="1">
        <v>1.08760010625987E-2</v>
      </c>
      <c r="M28" s="1">
        <v>7.7790175664184601E-7</v>
      </c>
      <c r="N28" s="1">
        <v>1.2058090117304099E-2</v>
      </c>
      <c r="O28" s="1">
        <v>1.03199331738619E-2</v>
      </c>
      <c r="P28" s="1">
        <v>1.26456832842928E-4</v>
      </c>
      <c r="Q28" s="1">
        <v>1.26461175773195E-5</v>
      </c>
      <c r="R28" s="1">
        <v>1.3276652910892099E-2</v>
      </c>
      <c r="S28" s="1">
        <v>1.49934214096997E-6</v>
      </c>
      <c r="T28" s="1">
        <v>1.9359066271033299E-6</v>
      </c>
      <c r="U28" s="1">
        <v>1.41353742242899E-2</v>
      </c>
      <c r="V28" s="1">
        <v>2.4515079804452201E-2</v>
      </c>
      <c r="W28" s="1">
        <v>8.0385597677510802E-11</v>
      </c>
      <c r="X28" s="1">
        <v>2.43931575734094E-3</v>
      </c>
      <c r="Y28" s="1">
        <v>6.9184706168721797E-6</v>
      </c>
      <c r="Z28" s="1">
        <v>3.58178545289677E-5</v>
      </c>
      <c r="AA28" s="1">
        <v>5.9140574953266004E-3</v>
      </c>
      <c r="AB28" s="1">
        <v>7.8873135070984393E-9</v>
      </c>
      <c r="AC28" s="1">
        <v>5.8564683500184698E-22</v>
      </c>
      <c r="AD28" s="1">
        <v>5.0106943664465498E-3</v>
      </c>
      <c r="AE28" s="1">
        <v>1.27169366687925E-2</v>
      </c>
      <c r="AF28" s="1">
        <v>2.38551267206833E-3</v>
      </c>
      <c r="AG28" s="1">
        <v>6.8531956929276602E-6</v>
      </c>
      <c r="AH28" s="1">
        <v>1.18042645671209E-6</v>
      </c>
      <c r="AI28" s="1">
        <v>2.62101652517814E-5</v>
      </c>
      <c r="AJ28" s="1">
        <v>1.53428900352597E-4</v>
      </c>
      <c r="AK28" s="1">
        <v>1.99375791854621E-4</v>
      </c>
      <c r="AL28" s="1">
        <v>1.6624771594046801E-2</v>
      </c>
      <c r="AM28" s="1">
        <v>5.9652861048056102E-5</v>
      </c>
      <c r="AN28" s="1">
        <v>6.8230045879890604E-6</v>
      </c>
      <c r="AO28" s="1">
        <v>0.15788206673400099</v>
      </c>
      <c r="AP28" s="1">
        <v>8.3912366235945995E-5</v>
      </c>
      <c r="AQ28" s="1">
        <v>2.7361051598056602E-2</v>
      </c>
      <c r="AR28" s="1">
        <v>0.10758098791743199</v>
      </c>
      <c r="AS28" s="1">
        <v>8.4105969628779404E-4</v>
      </c>
      <c r="AT28" s="1">
        <v>2.1149659772984E-4</v>
      </c>
      <c r="AU28" s="1">
        <v>1.4486138268056E-8</v>
      </c>
      <c r="AV28" t="s">
        <v>285</v>
      </c>
      <c r="AW28" s="1">
        <v>2.2668286516937299E-5</v>
      </c>
      <c r="AX28" t="s">
        <v>286</v>
      </c>
      <c r="AY28" s="1">
        <v>3.14531969355519E-8</v>
      </c>
      <c r="AZ28" s="1">
        <v>4.6537264480649202E-10</v>
      </c>
      <c r="BA28" s="1">
        <v>6.5058284885571E-23</v>
      </c>
      <c r="BB28" t="s">
        <v>287</v>
      </c>
      <c r="BC28" s="1">
        <v>1.4691557028246499E-7</v>
      </c>
      <c r="BD28" s="1">
        <v>1.7654715045394901E-2</v>
      </c>
      <c r="BE28" s="1">
        <v>1.21305119544127E-2</v>
      </c>
      <c r="BF28" s="1">
        <v>5.9881917718212201E-3</v>
      </c>
      <c r="BG28" s="1">
        <v>3.2683906010841698E-9</v>
      </c>
      <c r="BH28" s="1">
        <v>1.20238806258444E-2</v>
      </c>
      <c r="BI28" s="1">
        <v>1.8494589273284599E-2</v>
      </c>
      <c r="BJ28" s="1">
        <v>4.4413045618056897E-3</v>
      </c>
      <c r="BK28" s="1">
        <v>0.31413136088716698</v>
      </c>
      <c r="BL28" s="1">
        <v>6.0182605544537901E-5</v>
      </c>
      <c r="BM28" s="1">
        <v>5.00152558906014E-6</v>
      </c>
      <c r="BN28" s="1">
        <v>9.7410921342097704E-9</v>
      </c>
      <c r="BO28" s="1">
        <v>5.3023165507728999E-5</v>
      </c>
      <c r="BP28" s="1">
        <v>8.5369264654795901E-8</v>
      </c>
      <c r="BQ28" s="1">
        <v>6.6337659799942897E-5</v>
      </c>
      <c r="BR28" s="1">
        <v>9.1905340480257996E-5</v>
      </c>
      <c r="BS28" s="1">
        <v>1.7126471983026101E-3</v>
      </c>
      <c r="BT28" s="1">
        <v>1.57750966002289E-6</v>
      </c>
      <c r="BU28" s="1">
        <v>1.9375220209041899E-5</v>
      </c>
      <c r="BV28" s="1">
        <v>1.23114445964447E-5</v>
      </c>
      <c r="BW28" s="1">
        <v>2.8080099739987202E-7</v>
      </c>
      <c r="BX28" s="1">
        <v>1000000</v>
      </c>
      <c r="BY28" s="1">
        <v>209000</v>
      </c>
      <c r="BZ28" s="1">
        <v>20000</v>
      </c>
      <c r="CA28" s="1">
        <v>0</v>
      </c>
      <c r="CB28" s="1">
        <v>1</v>
      </c>
    </row>
    <row r="29" spans="1:80" x14ac:dyDescent="0.2">
      <c r="A29" s="1">
        <v>140400</v>
      </c>
      <c r="B29" s="1">
        <v>1.2410665288389E-2</v>
      </c>
      <c r="C29" s="1">
        <v>3.30736139068089E-3</v>
      </c>
      <c r="D29" s="1">
        <v>1.6083674068062902E-2</v>
      </c>
      <c r="E29" s="1">
        <v>9.2534139511890393E-3</v>
      </c>
      <c r="F29" s="1">
        <v>8.1326168603091404E-3</v>
      </c>
      <c r="G29" s="1">
        <v>4.5098618419998002E-3</v>
      </c>
      <c r="H29" s="1">
        <v>7.4077713287699102E-3</v>
      </c>
      <c r="I29" s="1">
        <v>0.226089794024909</v>
      </c>
      <c r="J29" s="1">
        <v>3.75893347116108E-2</v>
      </c>
      <c r="K29" s="1">
        <v>2.5879552565375299E-14</v>
      </c>
      <c r="L29" s="1">
        <v>1.08064934652528E-2</v>
      </c>
      <c r="M29" s="1">
        <v>4.2284875491082102E-7</v>
      </c>
      <c r="N29" s="1">
        <v>1.1904656679278199E-2</v>
      </c>
      <c r="O29" s="1">
        <v>1.06480145053821E-2</v>
      </c>
      <c r="P29" s="1">
        <v>1.09826996327906E-4</v>
      </c>
      <c r="Q29" s="1">
        <v>9.0884917409345403E-6</v>
      </c>
      <c r="R29" s="1">
        <v>1.40288839308579E-2</v>
      </c>
      <c r="S29" s="1">
        <v>1.55583002201701E-6</v>
      </c>
      <c r="T29" s="1">
        <v>1.8443619630200701E-6</v>
      </c>
      <c r="U29" s="1">
        <v>1.3773303487034301E-2</v>
      </c>
      <c r="V29" s="1">
        <v>2.3109881067074001E-2</v>
      </c>
      <c r="W29" s="1">
        <v>7.4284078964136405E-11</v>
      </c>
      <c r="X29" s="1">
        <v>1.93784156018971E-3</v>
      </c>
      <c r="Y29" s="1">
        <v>3.6123271584983401E-6</v>
      </c>
      <c r="Z29" s="1">
        <v>3.3696083667239902E-5</v>
      </c>
      <c r="AA29" s="1">
        <v>6.3668809372270999E-3</v>
      </c>
      <c r="AB29" s="1">
        <v>7.3294113682210901E-9</v>
      </c>
      <c r="AC29" s="1">
        <v>5.5619537102599302E-22</v>
      </c>
      <c r="AD29" s="1">
        <v>4.9780872621699602E-3</v>
      </c>
      <c r="AE29" s="1">
        <v>1.1414417293815799E-2</v>
      </c>
      <c r="AF29" s="1">
        <v>2.06256072098371E-3</v>
      </c>
      <c r="AG29" s="1">
        <v>6.0409538142311602E-6</v>
      </c>
      <c r="AH29" s="1">
        <v>1.0405561848599601E-6</v>
      </c>
      <c r="AI29" s="1">
        <v>2.1871447214125301E-5</v>
      </c>
      <c r="AJ29" s="1">
        <v>1.31196639890557E-4</v>
      </c>
      <c r="AK29" s="1">
        <v>1.75694635119541E-4</v>
      </c>
      <c r="AL29" s="1">
        <v>1.7027642298354101E-2</v>
      </c>
      <c r="AM29" s="1">
        <v>5.1286720197885402E-5</v>
      </c>
      <c r="AN29" s="1">
        <v>5.8685256520454502E-6</v>
      </c>
      <c r="AO29" s="1">
        <v>0.165836266153539</v>
      </c>
      <c r="AP29" s="1">
        <v>7.2322191283153003E-5</v>
      </c>
      <c r="AQ29" s="1">
        <v>2.8309688828397499E-2</v>
      </c>
      <c r="AR29" s="1">
        <v>0.10740410698905201</v>
      </c>
      <c r="AS29" s="1">
        <v>6.5175666514057497E-4</v>
      </c>
      <c r="AT29" s="1">
        <v>1.96703862197084E-4</v>
      </c>
      <c r="AU29" s="1">
        <v>1.2765848200834501E-8</v>
      </c>
      <c r="AV29" t="s">
        <v>288</v>
      </c>
      <c r="AW29" s="1">
        <v>2.1258671421088299E-5</v>
      </c>
      <c r="AX29" t="s">
        <v>289</v>
      </c>
      <c r="AY29" s="1">
        <v>1.3220574537635599E-8</v>
      </c>
      <c r="AZ29" s="1">
        <v>1.5525605454715699E-10</v>
      </c>
      <c r="BA29" s="1">
        <v>1.23206068370605E-23</v>
      </c>
      <c r="BB29" t="s">
        <v>290</v>
      </c>
      <c r="BC29" s="1">
        <v>8.0721117360851096E-8</v>
      </c>
      <c r="BD29" s="1">
        <v>1.75399577955903E-2</v>
      </c>
      <c r="BE29" s="1">
        <v>1.17598358149428E-2</v>
      </c>
      <c r="BF29" s="1">
        <v>5.4857354464509104E-3</v>
      </c>
      <c r="BG29" s="1">
        <v>3.1527067236205801E-9</v>
      </c>
      <c r="BH29" s="1">
        <v>1.21704190974249E-2</v>
      </c>
      <c r="BI29" s="1">
        <v>1.8841742153638801E-2</v>
      </c>
      <c r="BJ29" s="1">
        <v>3.9762550964680104E-3</v>
      </c>
      <c r="BK29" s="1">
        <v>0.31989493663347901</v>
      </c>
      <c r="BL29" s="1">
        <v>5.7688035178846897E-5</v>
      </c>
      <c r="BM29" s="1">
        <v>4.5749619112758403E-6</v>
      </c>
      <c r="BN29" s="1">
        <v>7.1696958164528396E-9</v>
      </c>
      <c r="BO29" s="1">
        <v>5.3364020834073601E-5</v>
      </c>
      <c r="BP29" s="1">
        <v>7.5710330646552597E-8</v>
      </c>
      <c r="BQ29" s="1">
        <v>6.5705907624285498E-5</v>
      </c>
      <c r="BR29" s="1">
        <v>8.4810216330679901E-5</v>
      </c>
      <c r="BS29" s="1">
        <v>1.6808752013574701E-3</v>
      </c>
      <c r="BT29" s="1">
        <v>1.6685726656613401E-6</v>
      </c>
      <c r="BU29" s="1">
        <v>1.9511326206779101E-5</v>
      </c>
      <c r="BV29" s="1">
        <v>1.2895419652386E-5</v>
      </c>
      <c r="BW29" s="1">
        <v>2.7526114496383901E-7</v>
      </c>
      <c r="BX29" s="1">
        <v>1000000</v>
      </c>
      <c r="BY29" s="1">
        <v>209000</v>
      </c>
      <c r="BZ29" s="1">
        <v>20000</v>
      </c>
      <c r="CA29" s="1">
        <v>0</v>
      </c>
      <c r="CB29" s="1">
        <v>1</v>
      </c>
    </row>
    <row r="30" spans="1:80" x14ac:dyDescent="0.2">
      <c r="A30" s="1">
        <v>144000</v>
      </c>
      <c r="B30" s="1">
        <v>1.3245441492948901E-2</v>
      </c>
      <c r="C30" s="1">
        <v>3.3582462146968801E-3</v>
      </c>
      <c r="D30" s="1">
        <v>1.8129908788797999E-2</v>
      </c>
      <c r="E30" s="1">
        <v>1.0634315517100699E-2</v>
      </c>
      <c r="F30" s="1">
        <v>9.1053853783336497E-3</v>
      </c>
      <c r="G30" s="1">
        <v>5.1662774898654402E-3</v>
      </c>
      <c r="H30" s="1">
        <v>7.5991421541947504E-3</v>
      </c>
      <c r="I30" s="1">
        <v>0.226719210899225</v>
      </c>
      <c r="J30" s="1">
        <v>3.6754558507050797E-2</v>
      </c>
      <c r="K30" s="1">
        <v>2.27443132769839E-14</v>
      </c>
      <c r="L30" s="1">
        <v>1.07412977865586E-2</v>
      </c>
      <c r="M30" s="1">
        <v>2.4095860167126801E-7</v>
      </c>
      <c r="N30" s="1">
        <v>1.1763403258688101E-2</v>
      </c>
      <c r="O30" s="1">
        <v>1.0879413489399499E-2</v>
      </c>
      <c r="P30" s="1">
        <v>9.6075171609343304E-5</v>
      </c>
      <c r="Q30" s="1">
        <v>6.6402804699041797E-6</v>
      </c>
      <c r="R30" s="1">
        <v>1.4600906957593101E-2</v>
      </c>
      <c r="S30" s="1">
        <v>1.85394034156046E-6</v>
      </c>
      <c r="T30" s="1">
        <v>1.7167652581194399E-6</v>
      </c>
      <c r="U30" s="1">
        <v>1.34400822773924E-2</v>
      </c>
      <c r="V30" s="1">
        <v>2.1857579014160401E-2</v>
      </c>
      <c r="W30" s="1">
        <v>6.3065459486777299E-11</v>
      </c>
      <c r="X30" s="1">
        <v>1.5594881135814901E-3</v>
      </c>
      <c r="Y30" s="1">
        <v>1.9562042337802499E-6</v>
      </c>
      <c r="Z30" s="1">
        <v>3.1612053826243201E-5</v>
      </c>
      <c r="AA30" s="1">
        <v>6.7165478431892396E-3</v>
      </c>
      <c r="AB30" s="1">
        <v>6.5794033712245397E-9</v>
      </c>
      <c r="AC30" s="1">
        <v>5.2527927524167202E-22</v>
      </c>
      <c r="AD30" s="1">
        <v>4.9500422819474098E-3</v>
      </c>
      <c r="AE30" s="1">
        <v>1.0307678732908301E-2</v>
      </c>
      <c r="AF30" s="1">
        <v>1.7979602217421101E-3</v>
      </c>
      <c r="AG30" s="1">
        <v>5.3924634853917697E-6</v>
      </c>
      <c r="AH30" s="1">
        <v>9.3119733775398802E-7</v>
      </c>
      <c r="AI30" s="1">
        <v>1.6591525215990098E-5</v>
      </c>
      <c r="AJ30" s="1">
        <v>1.13344355645132E-4</v>
      </c>
      <c r="AK30" s="1">
        <v>1.46150664987127E-4</v>
      </c>
      <c r="AL30" s="1">
        <v>1.7153275758696001E-2</v>
      </c>
      <c r="AM30" s="1">
        <v>4.4704973012281401E-5</v>
      </c>
      <c r="AN30" s="1">
        <v>4.7983271489084802E-6</v>
      </c>
      <c r="AO30" s="1">
        <v>0.17293305022274599</v>
      </c>
      <c r="AP30" s="1">
        <v>6.3253691803867893E-5</v>
      </c>
      <c r="AQ30" s="1">
        <v>2.9115506338135699E-2</v>
      </c>
      <c r="AR30" s="1">
        <v>0.107249625146146</v>
      </c>
      <c r="AS30" s="1">
        <v>5.1060848794333999E-4</v>
      </c>
      <c r="AT30" s="1">
        <v>1.8579933452670801E-4</v>
      </c>
      <c r="AU30" s="1">
        <v>1.05085978052902E-8</v>
      </c>
      <c r="AV30" t="s">
        <v>291</v>
      </c>
      <c r="AW30" s="1">
        <v>1.91562166591144E-5</v>
      </c>
      <c r="AX30" t="s">
        <v>292</v>
      </c>
      <c r="AY30" s="1">
        <v>5.8212113750851901E-9</v>
      </c>
      <c r="AZ30" s="1">
        <v>5.3860800649438697E-11</v>
      </c>
      <c r="BA30" s="1">
        <v>2.5356814092010302E-24</v>
      </c>
      <c r="BB30" t="s">
        <v>293</v>
      </c>
      <c r="BC30" s="1">
        <v>4.5438711011990497E-8</v>
      </c>
      <c r="BD30" s="1">
        <v>1.7351110410599498E-2</v>
      </c>
      <c r="BE30" s="1">
        <v>1.15333918763992E-2</v>
      </c>
      <c r="BF30" s="1">
        <v>5.0375535103237799E-3</v>
      </c>
      <c r="BG30" s="1">
        <v>2.7738617457979799E-9</v>
      </c>
      <c r="BH30" s="1">
        <v>1.2173199839684E-2</v>
      </c>
      <c r="BI30" s="1">
        <v>1.9082478820825401E-2</v>
      </c>
      <c r="BJ30" s="1">
        <v>3.5701275321290298E-3</v>
      </c>
      <c r="BK30" s="1">
        <v>0.324298892144463</v>
      </c>
      <c r="BL30" s="1">
        <v>5.2801151470683E-5</v>
      </c>
      <c r="BM30" s="1">
        <v>4.0235440920770596E-6</v>
      </c>
      <c r="BN30" s="1">
        <v>5.2122527392735802E-9</v>
      </c>
      <c r="BO30" s="1">
        <v>5.1383531260440099E-5</v>
      </c>
      <c r="BP30" s="1">
        <v>6.5175381461018796E-8</v>
      </c>
      <c r="BQ30" s="1">
        <v>6.2103074847606301E-5</v>
      </c>
      <c r="BR30" s="1">
        <v>7.5743103376129295E-5</v>
      </c>
      <c r="BS30" s="1">
        <v>1.7227040703508101E-3</v>
      </c>
      <c r="BT30" s="1">
        <v>1.9415156385586599E-6</v>
      </c>
      <c r="BU30" s="1">
        <v>1.8800893659976399E-5</v>
      </c>
      <c r="BV30" s="1">
        <v>1.2784930343300901E-5</v>
      </c>
      <c r="BW30" s="1">
        <v>2.4708443538853799E-7</v>
      </c>
      <c r="BX30" s="1">
        <v>1000000</v>
      </c>
      <c r="BY30" s="1">
        <v>209000</v>
      </c>
      <c r="BZ30" s="1">
        <v>20000</v>
      </c>
      <c r="CA30" s="1">
        <v>0</v>
      </c>
      <c r="CB30" s="1">
        <v>1</v>
      </c>
    </row>
    <row r="31" spans="1:80" x14ac:dyDescent="0.2">
      <c r="A31" s="1">
        <v>147600</v>
      </c>
      <c r="B31" s="1">
        <v>1.3924701535097001E-2</v>
      </c>
      <c r="C31" s="1">
        <v>3.3994573797411598E-3</v>
      </c>
      <c r="D31" s="1">
        <v>1.9872372462967799E-2</v>
      </c>
      <c r="E31" s="1">
        <v>1.18373016860699E-2</v>
      </c>
      <c r="F31" s="1">
        <v>9.9005460762452199E-3</v>
      </c>
      <c r="G31" s="1">
        <v>5.7151990383531998E-3</v>
      </c>
      <c r="H31" s="1">
        <v>7.7891577565642901E-3</v>
      </c>
      <c r="I31" s="1">
        <v>0.22732843225822699</v>
      </c>
      <c r="J31" s="1">
        <v>3.6075298464902802E-2</v>
      </c>
      <c r="K31" s="1">
        <v>1.6552398845993301E-14</v>
      </c>
      <c r="L31" s="1">
        <v>1.06874448419406E-2</v>
      </c>
      <c r="M31" s="1">
        <v>1.52576688984207E-7</v>
      </c>
      <c r="N31" s="1">
        <v>1.15689835908336E-2</v>
      </c>
      <c r="O31" s="1">
        <v>1.09583494643833E-2</v>
      </c>
      <c r="P31" s="1">
        <v>8.5554497717203593E-5</v>
      </c>
      <c r="Q31" s="1">
        <v>5.0634249960313598E-6</v>
      </c>
      <c r="R31" s="1">
        <v>1.49648803804837E-2</v>
      </c>
      <c r="S31" s="1">
        <v>2.8584309742355899E-6</v>
      </c>
      <c r="T31" s="1">
        <v>1.48389893945161E-6</v>
      </c>
      <c r="U31" s="1">
        <v>1.31694434523846E-2</v>
      </c>
      <c r="V31" s="1">
        <v>2.0869159632282201E-2</v>
      </c>
      <c r="W31" s="1">
        <v>4.50322877221433E-11</v>
      </c>
      <c r="X31" s="1">
        <v>1.30204497674466E-3</v>
      </c>
      <c r="Y31" s="1">
        <v>1.17535737549218E-6</v>
      </c>
      <c r="Z31" s="1">
        <v>2.8530669961126899E-5</v>
      </c>
      <c r="AA31" s="1">
        <v>6.9560556827494204E-3</v>
      </c>
      <c r="AB31" s="1">
        <v>5.3859020090351503E-9</v>
      </c>
      <c r="AC31" s="1">
        <v>4.8870112320713704E-22</v>
      </c>
      <c r="AD31" s="1">
        <v>4.9297341609775298E-3</v>
      </c>
      <c r="AE31" s="1">
        <v>9.4704563143433399E-3</v>
      </c>
      <c r="AF31" s="1">
        <v>1.60418256320459E-3</v>
      </c>
      <c r="AG31" s="1">
        <v>4.9335084628061296E-6</v>
      </c>
      <c r="AH31" s="1">
        <v>8.5559835905193899E-7</v>
      </c>
      <c r="AI31" s="1">
        <v>9.8793436707249804E-6</v>
      </c>
      <c r="AJ31" s="1">
        <v>9.99812009761633E-5</v>
      </c>
      <c r="AK31" s="1">
        <v>1.05456896872406E-4</v>
      </c>
      <c r="AL31" s="1">
        <v>1.7100534534487701E-2</v>
      </c>
      <c r="AM31" s="1">
        <v>4.0025742818653698E-5</v>
      </c>
      <c r="AN31" s="1">
        <v>3.4551317192645899E-6</v>
      </c>
      <c r="AO31" s="1">
        <v>0.178557117905007</v>
      </c>
      <c r="AP31" s="1">
        <v>5.6539348798507901E-5</v>
      </c>
      <c r="AQ31" s="1">
        <v>2.97250771771384E-2</v>
      </c>
      <c r="AR31" s="1">
        <v>0.107173920043897</v>
      </c>
      <c r="AS31" s="1">
        <v>4.1332571842390801E-4</v>
      </c>
      <c r="AT31" s="1">
        <v>1.7898229310394601E-4</v>
      </c>
      <c r="AU31" s="1">
        <v>7.5606683537767892E-9</v>
      </c>
      <c r="AV31" t="s">
        <v>294</v>
      </c>
      <c r="AW31" s="1">
        <v>1.6084261108018101E-5</v>
      </c>
      <c r="AX31" t="s">
        <v>295</v>
      </c>
      <c r="AY31" s="1">
        <v>2.9272567582474699E-9</v>
      </c>
      <c r="AZ31" s="1">
        <v>2.1106178703768001E-11</v>
      </c>
      <c r="BA31" s="1">
        <v>6.6346741037347697E-25</v>
      </c>
      <c r="BB31" t="s">
        <v>296</v>
      </c>
      <c r="BC31" s="1">
        <v>2.7520210051434999E-8</v>
      </c>
      <c r="BD31" s="1">
        <v>1.7161584296801001E-2</v>
      </c>
      <c r="BE31" s="1">
        <v>1.14506070817713E-2</v>
      </c>
      <c r="BF31" s="1">
        <v>4.6863543972109198E-3</v>
      </c>
      <c r="BG31" s="1">
        <v>2.0338921485107599E-9</v>
      </c>
      <c r="BH31" s="1">
        <v>1.20897649172834E-2</v>
      </c>
      <c r="BI31" s="1">
        <v>1.92260749087316E-2</v>
      </c>
      <c r="BJ31" s="1">
        <v>3.2593623826181E-3</v>
      </c>
      <c r="BK31" s="1">
        <v>0.32709766356372699</v>
      </c>
      <c r="BL31" s="1">
        <v>4.35348979684093E-5</v>
      </c>
      <c r="BM31" s="1">
        <v>3.30903562589969E-6</v>
      </c>
      <c r="BN31" s="1">
        <v>3.7827085616768401E-9</v>
      </c>
      <c r="BO31" s="1">
        <v>4.5863307087099E-5</v>
      </c>
      <c r="BP31" s="1">
        <v>5.3939107986412598E-8</v>
      </c>
      <c r="BQ31" s="1">
        <v>5.4339798200604499E-5</v>
      </c>
      <c r="BR31" s="1">
        <v>6.1469028279617597E-5</v>
      </c>
      <c r="BS31" s="1">
        <v>1.8851378627589999E-3</v>
      </c>
      <c r="BT31" s="1">
        <v>2.7393796248259899E-6</v>
      </c>
      <c r="BU31" s="1">
        <v>1.68399938303938E-5</v>
      </c>
      <c r="BV31" s="1">
        <v>1.1675662505120101E-5</v>
      </c>
      <c r="BW31" s="1">
        <v>1.8480333800150801E-7</v>
      </c>
      <c r="BX31" s="1">
        <v>1000000</v>
      </c>
      <c r="BY31" s="1">
        <v>209000</v>
      </c>
      <c r="BZ31" s="1">
        <v>20000</v>
      </c>
      <c r="CA31" s="1">
        <v>0</v>
      </c>
      <c r="CB31" s="1">
        <v>1</v>
      </c>
    </row>
    <row r="32" spans="1:80" x14ac:dyDescent="0.2">
      <c r="A32" s="1">
        <v>151200</v>
      </c>
      <c r="B32" s="1">
        <v>1.4354210424381E-2</v>
      </c>
      <c r="C32" s="1">
        <v>3.4271341724469899E-3</v>
      </c>
      <c r="D32" s="1">
        <v>2.1097949838441401E-2</v>
      </c>
      <c r="E32" s="1">
        <v>1.2697049536942E-2</v>
      </c>
      <c r="F32" s="1">
        <v>1.04100827372772E-2</v>
      </c>
      <c r="G32" s="1">
        <v>6.0725718543256802E-3</v>
      </c>
      <c r="H32" s="1">
        <v>7.9820295637136208E-3</v>
      </c>
      <c r="I32" s="1">
        <v>0.22792924718712501</v>
      </c>
      <c r="J32" s="1">
        <v>3.56457895756188E-2</v>
      </c>
      <c r="K32" s="1">
        <v>8.1202573966333803E-15</v>
      </c>
      <c r="L32" s="1">
        <v>1.0653009138805901E-2</v>
      </c>
      <c r="M32" s="1">
        <v>1.14616068821336E-7</v>
      </c>
      <c r="N32" s="1">
        <v>1.12309873564354E-2</v>
      </c>
      <c r="O32" s="1">
        <v>1.0828465697570301E-2</v>
      </c>
      <c r="P32" s="1">
        <v>7.8512205518754802E-5</v>
      </c>
      <c r="Q32" s="1">
        <v>4.1691778557022696E-6</v>
      </c>
      <c r="R32" s="1">
        <v>1.5104090654389699E-2</v>
      </c>
      <c r="S32" s="1">
        <v>7.2314114376904401E-6</v>
      </c>
      <c r="T32" s="1">
        <v>1.0900944362408899E-6</v>
      </c>
      <c r="U32" s="1">
        <v>1.2998550800699501E-2</v>
      </c>
      <c r="V32" s="1">
        <v>2.0258206675442501E-2</v>
      </c>
      <c r="W32" s="1">
        <v>2.2170559369946498E-11</v>
      </c>
      <c r="X32" s="1">
        <v>1.1596204239875799E-3</v>
      </c>
      <c r="Y32" s="1">
        <v>8.4746689278992398E-7</v>
      </c>
      <c r="Z32" s="1">
        <v>2.18970230290095E-5</v>
      </c>
      <c r="AA32" s="1">
        <v>7.0909959003541698E-3</v>
      </c>
      <c r="AB32" s="1">
        <v>3.4778158374763402E-9</v>
      </c>
      <c r="AC32" s="1">
        <v>3.9410469970953302E-22</v>
      </c>
      <c r="AD32" s="1">
        <v>4.9217998850912799E-3</v>
      </c>
      <c r="AE32" s="1">
        <v>8.9691001667245203E-3</v>
      </c>
      <c r="AF32" s="1">
        <v>1.4909193893753499E-3</v>
      </c>
      <c r="AG32" s="1">
        <v>4.6899567309089701E-6</v>
      </c>
      <c r="AH32" s="1">
        <v>8.1841476117166599E-7</v>
      </c>
      <c r="AI32" s="1">
        <v>2.8234661211957002E-6</v>
      </c>
      <c r="AJ32" s="1">
        <v>9.1030361043961398E-5</v>
      </c>
      <c r="AK32" s="1">
        <v>4.7882470450712498E-5</v>
      </c>
      <c r="AL32" s="1">
        <v>1.7000852931942902E-2</v>
      </c>
      <c r="AM32" s="1">
        <v>3.7338125357658601E-5</v>
      </c>
      <c r="AN32" s="1">
        <v>1.6098422194962101E-6</v>
      </c>
      <c r="AO32" s="1">
        <v>0.18205452134484501</v>
      </c>
      <c r="AP32" s="1">
        <v>5.2370657879115498E-5</v>
      </c>
      <c r="AQ32" s="1">
        <v>3.00903015023034E-2</v>
      </c>
      <c r="AR32" s="1">
        <v>0.107226901732091</v>
      </c>
      <c r="AS32" s="1">
        <v>3.5457153767978701E-4</v>
      </c>
      <c r="AT32" s="1">
        <v>1.7672132679001699E-4</v>
      </c>
      <c r="AU32" s="1">
        <v>3.7820418842284596E-9</v>
      </c>
      <c r="AV32" t="s">
        <v>297</v>
      </c>
      <c r="AW32" s="1">
        <v>1.1791483759250101E-5</v>
      </c>
      <c r="AX32" t="s">
        <v>298</v>
      </c>
      <c r="AY32" s="1">
        <v>1.8579629714172601E-9</v>
      </c>
      <c r="AZ32" s="1">
        <v>1.02776576321644E-11</v>
      </c>
      <c r="BA32" s="1">
        <v>2.62955699601151E-25</v>
      </c>
      <c r="BB32" t="s">
        <v>299</v>
      </c>
      <c r="BC32" s="1">
        <v>1.8984484268608599E-8</v>
      </c>
      <c r="BD32" s="1">
        <v>1.70722793507894E-2</v>
      </c>
      <c r="BE32" s="1">
        <v>1.15258884704091E-2</v>
      </c>
      <c r="BF32" s="1">
        <v>4.46905070237543E-3</v>
      </c>
      <c r="BG32" s="1">
        <v>1.0172127387249499E-9</v>
      </c>
      <c r="BH32" s="1">
        <v>1.19946286437045E-2</v>
      </c>
      <c r="BI32" s="1">
        <v>1.9295374283807801E-2</v>
      </c>
      <c r="BJ32" s="1">
        <v>3.0757693103069098E-3</v>
      </c>
      <c r="BK32" s="1">
        <v>0.32797849853878303</v>
      </c>
      <c r="BL32" s="1">
        <v>2.79273164781879E-5</v>
      </c>
      <c r="BM32" s="1">
        <v>2.3925405397173202E-6</v>
      </c>
      <c r="BN32" s="1">
        <v>2.7683204405145499E-9</v>
      </c>
      <c r="BO32" s="1">
        <v>3.6324182136493299E-5</v>
      </c>
      <c r="BP32" s="1">
        <v>4.24410036130422E-8</v>
      </c>
      <c r="BQ32" s="1">
        <v>4.1886830211172201E-5</v>
      </c>
      <c r="BR32" s="1">
        <v>3.7860795351070099E-5</v>
      </c>
      <c r="BS32" s="1">
        <v>2.2530585684999299E-3</v>
      </c>
      <c r="BT32" s="1">
        <v>5.8149949488621102E-6</v>
      </c>
      <c r="BU32" s="1">
        <v>1.35836958812702E-5</v>
      </c>
      <c r="BV32" s="1">
        <v>9.5582435852013705E-6</v>
      </c>
      <c r="BW32" s="1">
        <v>9.3744427939571597E-8</v>
      </c>
      <c r="BX32" s="1">
        <v>1000000</v>
      </c>
      <c r="BY32" s="1">
        <v>209000</v>
      </c>
      <c r="BZ32" s="1">
        <v>20000</v>
      </c>
      <c r="CA32" s="1">
        <v>0</v>
      </c>
      <c r="CB32" s="1">
        <v>1</v>
      </c>
    </row>
    <row r="33" spans="1:80" x14ac:dyDescent="0.2">
      <c r="A33" s="1">
        <v>154800</v>
      </c>
      <c r="B33" s="1">
        <v>1.45077888106086E-2</v>
      </c>
      <c r="C33" s="1">
        <v>3.4406344019158701E-3</v>
      </c>
      <c r="D33" s="1">
        <v>2.1751174933302201E-2</v>
      </c>
      <c r="E33" s="1">
        <v>1.3162268574645201E-2</v>
      </c>
      <c r="F33" s="1">
        <v>1.0606855621331601E-2</v>
      </c>
      <c r="G33" s="1">
        <v>6.2125805174151798E-3</v>
      </c>
      <c r="H33" s="1">
        <v>8.1068995164815891E-3</v>
      </c>
      <c r="I33" s="1">
        <v>0.22831114819324899</v>
      </c>
      <c r="J33" s="1">
        <v>3.5492211189391103E-2</v>
      </c>
      <c r="K33" s="1">
        <v>1.1402436723655001E-15</v>
      </c>
      <c r="L33" s="1">
        <v>1.06406224835812E-2</v>
      </c>
      <c r="M33" s="1">
        <v>1.03976212817772E-7</v>
      </c>
      <c r="N33" s="1">
        <v>1.0699979860204101E-2</v>
      </c>
      <c r="O33" s="1">
        <v>1.0502116225613201E-2</v>
      </c>
      <c r="P33" s="1">
        <v>7.4786924043222702E-5</v>
      </c>
      <c r="Q33" s="1">
        <v>3.7837883015336099E-6</v>
      </c>
      <c r="R33" s="1">
        <v>1.5090334277784501E-2</v>
      </c>
      <c r="S33" s="1">
        <v>5.0689199796328999E-5</v>
      </c>
      <c r="T33" s="1">
        <v>7.1115303384387802E-7</v>
      </c>
      <c r="U33" s="1">
        <v>1.2937490260236001E-2</v>
      </c>
      <c r="V33" s="1">
        <v>2.0042375318997298E-2</v>
      </c>
      <c r="W33" s="1">
        <v>3.6201011513763099E-12</v>
      </c>
      <c r="X33" s="1">
        <v>1.11219093266646E-3</v>
      </c>
      <c r="Y33" s="1">
        <v>7.5320934102414504E-7</v>
      </c>
      <c r="Z33" s="1">
        <v>7.8370896836167406E-6</v>
      </c>
      <c r="AA33" s="1">
        <v>7.1464710270349296E-3</v>
      </c>
      <c r="AB33" s="1">
        <v>1.02508709052895E-9</v>
      </c>
      <c r="AC33" s="1">
        <v>5.6956660789948605E-23</v>
      </c>
      <c r="AD33" s="1">
        <v>4.9280311159744898E-3</v>
      </c>
      <c r="AE33" s="1">
        <v>8.7949477970981002E-3</v>
      </c>
      <c r="AF33" s="1">
        <v>1.4520801181496801E-3</v>
      </c>
      <c r="AG33" s="1">
        <v>4.6675254551808901E-6</v>
      </c>
      <c r="AH33" s="1">
        <v>8.30691569828222E-7</v>
      </c>
      <c r="AI33" s="1">
        <v>7.1138863187591505E-8</v>
      </c>
      <c r="AJ33" s="1">
        <v>8.5260076336940994E-5</v>
      </c>
      <c r="AK33" s="1">
        <v>1.5023288402768599E-6</v>
      </c>
      <c r="AL33" s="1">
        <v>1.6950420853859598E-2</v>
      </c>
      <c r="AM33" s="1">
        <v>3.6346179313145001E-5</v>
      </c>
      <c r="AN33" s="1">
        <v>5.6557045909239099E-8</v>
      </c>
      <c r="AO33" s="1">
        <v>0.18330074687704101</v>
      </c>
      <c r="AP33" s="1">
        <v>5.07963492591247E-5</v>
      </c>
      <c r="AQ33" s="1">
        <v>3.0217494811629501E-2</v>
      </c>
      <c r="AR33" s="1">
        <v>0.107434908101641</v>
      </c>
      <c r="AS33" s="1">
        <v>3.25165357592293E-4</v>
      </c>
      <c r="AT33" s="1">
        <v>1.78998862914919E-4</v>
      </c>
      <c r="AU33" s="1">
        <v>5.6018452242595002E-10</v>
      </c>
      <c r="AV33" t="s">
        <v>300</v>
      </c>
      <c r="AW33" s="1">
        <v>4.8790310761478003E-6</v>
      </c>
      <c r="AX33" t="s">
        <v>301</v>
      </c>
      <c r="AY33" s="1">
        <v>1.53506080370646E-9</v>
      </c>
      <c r="AZ33" s="1">
        <v>6.3752235454458097E-12</v>
      </c>
      <c r="BA33" s="1">
        <v>1.5616534205981901E-25</v>
      </c>
      <c r="BB33" t="s">
        <v>302</v>
      </c>
      <c r="BC33" s="1">
        <v>1.5217077148972301E-8</v>
      </c>
      <c r="BD33" s="1">
        <v>1.7131275154830799E-2</v>
      </c>
      <c r="BE33" s="1">
        <v>1.1787554062735101E-2</v>
      </c>
      <c r="BF33" s="1">
        <v>4.3870698789868004E-3</v>
      </c>
      <c r="BG33" s="1">
        <v>1.50146984646745E-10</v>
      </c>
      <c r="BH33" s="1">
        <v>1.1908181403948099E-2</v>
      </c>
      <c r="BI33" s="1">
        <v>1.9320408037954401E-2</v>
      </c>
      <c r="BJ33" s="1">
        <v>3.0182889955470602E-3</v>
      </c>
      <c r="BK33" s="1">
        <v>0.32703431876674299</v>
      </c>
      <c r="BL33" s="1">
        <v>8.0485880274445095E-6</v>
      </c>
      <c r="BM33" s="1">
        <v>9.8066994958613296E-7</v>
      </c>
      <c r="BN33" s="1">
        <v>2.1455801993988701E-9</v>
      </c>
      <c r="BO33" s="1">
        <v>2.55486955743906E-5</v>
      </c>
      <c r="BP33" s="1">
        <v>3.3463705534550399E-8</v>
      </c>
      <c r="BQ33" s="1">
        <v>2.3843419600676401E-5</v>
      </c>
      <c r="BR33" s="1">
        <v>6.7052035965893102E-6</v>
      </c>
      <c r="BS33" s="1">
        <v>2.78697121032352E-3</v>
      </c>
      <c r="BT33" s="1">
        <v>3.3132582905837199E-5</v>
      </c>
      <c r="BU33" s="1">
        <v>1.03934938534605E-5</v>
      </c>
      <c r="BV33" s="1">
        <v>7.4506080352974702E-6</v>
      </c>
      <c r="BW33" s="1">
        <v>1.5475899229337899E-8</v>
      </c>
      <c r="BX33" s="1">
        <v>1000000</v>
      </c>
      <c r="BY33" s="1">
        <v>209000</v>
      </c>
      <c r="BZ33" s="1">
        <v>20000</v>
      </c>
      <c r="CA33" s="1">
        <v>0</v>
      </c>
      <c r="CB33" s="1">
        <v>1</v>
      </c>
    </row>
    <row r="34" spans="1:80" x14ac:dyDescent="0.2">
      <c r="A34" s="1">
        <v>158400</v>
      </c>
      <c r="B34" s="1">
        <v>1.45275995267297E-2</v>
      </c>
      <c r="C34" s="1">
        <v>3.44724126618518E-3</v>
      </c>
      <c r="D34" s="1">
        <v>2.2119201481696198E-2</v>
      </c>
      <c r="E34" s="1">
        <v>1.3431399141833901E-2</v>
      </c>
      <c r="F34" s="1">
        <v>1.0663893702879601E-2</v>
      </c>
      <c r="G34" s="1">
        <v>6.2542906275345599E-3</v>
      </c>
      <c r="H34" s="1">
        <v>8.1162443852396092E-3</v>
      </c>
      <c r="I34" s="1">
        <v>0.22833950944307399</v>
      </c>
      <c r="J34" s="1">
        <v>3.5472400473270001E-2</v>
      </c>
      <c r="K34" t="s">
        <v>303</v>
      </c>
      <c r="L34" s="1">
        <v>1.06390218278583E-2</v>
      </c>
      <c r="M34" s="1">
        <v>1.0415214683477201E-7</v>
      </c>
      <c r="N34" s="1">
        <v>1.0064433951845E-2</v>
      </c>
      <c r="O34" s="1">
        <v>1.01472715317208E-2</v>
      </c>
      <c r="P34" s="1">
        <v>7.2401580272177897E-5</v>
      </c>
      <c r="Q34" s="1">
        <v>3.5678644287620301E-6</v>
      </c>
      <c r="R34" s="1">
        <v>1.50901604910832E-2</v>
      </c>
      <c r="S34" s="1">
        <v>1.55002827239568E-4</v>
      </c>
      <c r="T34" s="1">
        <v>6.7537831393332297E-7</v>
      </c>
      <c r="U34" s="1">
        <v>1.29296155455413E-2</v>
      </c>
      <c r="V34" s="1">
        <v>2.0014634764768301E-2</v>
      </c>
      <c r="W34" s="1">
        <v>1.2122194252905699E-12</v>
      </c>
      <c r="X34" s="1">
        <v>1.1062012174030799E-3</v>
      </c>
      <c r="Y34" s="1">
        <v>7.4181248989241096E-7</v>
      </c>
      <c r="Z34" s="1">
        <v>5.2625277737641896E-6</v>
      </c>
      <c r="AA34" s="1">
        <v>7.1913702424777201E-3</v>
      </c>
      <c r="AB34" s="1">
        <v>7.9491151491817305E-10</v>
      </c>
      <c r="AC34" s="1">
        <v>1.17716606362596E-23</v>
      </c>
      <c r="AD34" s="1">
        <v>4.9424201521777299E-3</v>
      </c>
      <c r="AE34" s="1">
        <v>8.7726766003005108E-3</v>
      </c>
      <c r="AF34" s="1">
        <v>1.44713228368021E-3</v>
      </c>
      <c r="AG34" s="1">
        <v>4.9200725143109498E-6</v>
      </c>
      <c r="AH34" s="1">
        <v>9.7471151612936694E-7</v>
      </c>
      <c r="AI34" s="1">
        <v>6.13196935151528E-9</v>
      </c>
      <c r="AJ34" s="1">
        <v>8.0534530097687302E-5</v>
      </c>
      <c r="AK34" s="1">
        <v>8.5858108539587604E-8</v>
      </c>
      <c r="AL34" s="1">
        <v>1.6975782475051798E-2</v>
      </c>
      <c r="AM34" s="1">
        <v>3.5558363004461397E-5</v>
      </c>
      <c r="AN34" s="1">
        <v>1.9337427599425402E-9</v>
      </c>
      <c r="AO34" s="1">
        <v>0.183465898011652</v>
      </c>
      <c r="AP34" s="1">
        <v>4.9845890897151801E-5</v>
      </c>
      <c r="AQ34" s="1">
        <v>3.02346943115437E-2</v>
      </c>
      <c r="AR34" s="1">
        <v>0.108388709970311</v>
      </c>
      <c r="AS34" s="1">
        <v>3.0780224621548E-4</v>
      </c>
      <c r="AT34" s="1">
        <v>1.83077311810559E-4</v>
      </c>
      <c r="AU34" s="1">
        <v>3.6813846054429802E-10</v>
      </c>
      <c r="AV34" t="s">
        <v>304</v>
      </c>
      <c r="AW34" s="1">
        <v>1.27180535604167E-6</v>
      </c>
      <c r="AX34">
        <f>-0.128313758993876-204</f>
        <v>-204.12831375899387</v>
      </c>
      <c r="AY34" s="1">
        <v>1.4022857262641301E-9</v>
      </c>
      <c r="AZ34" s="1">
        <v>4.1265213081901297E-12</v>
      </c>
      <c r="BA34" s="1">
        <v>6.1266461937975204E-26</v>
      </c>
      <c r="BB34" t="s">
        <v>305</v>
      </c>
      <c r="BC34" s="1">
        <v>1.31402881109164E-8</v>
      </c>
      <c r="BD34" s="1">
        <v>1.7176968785450299E-2</v>
      </c>
      <c r="BE34" s="1">
        <v>1.23858459199631E-2</v>
      </c>
      <c r="BF34" s="1">
        <v>4.3736782661585602E-3</v>
      </c>
      <c r="BG34" s="1">
        <v>2.29760263154593E-79</v>
      </c>
      <c r="BH34" s="1">
        <v>1.15639621167058E-2</v>
      </c>
      <c r="BI34" s="1">
        <v>1.9330557235586299E-2</v>
      </c>
      <c r="BJ34" s="1">
        <v>3.01206951050013E-3</v>
      </c>
      <c r="BK34" s="1">
        <v>0.324247207232148</v>
      </c>
      <c r="BL34" s="1">
        <v>5.9398316266815299E-6</v>
      </c>
      <c r="BM34" s="1">
        <v>2.48246462461235E-7</v>
      </c>
      <c r="BN34" s="1">
        <v>2.2028450880790802E-9</v>
      </c>
      <c r="BO34" s="1">
        <v>2.6012737194785801E-5</v>
      </c>
      <c r="BP34" s="1">
        <v>3.5370147065625898E-8</v>
      </c>
      <c r="BQ34" s="1">
        <v>1.6009235466772601E-5</v>
      </c>
      <c r="BR34" s="1">
        <v>1.9321446417659699E-8</v>
      </c>
      <c r="BS34" s="1">
        <v>2.54838161720944E-3</v>
      </c>
      <c r="BT34" s="1">
        <v>1.0956242422006001E-4</v>
      </c>
      <c r="BU34" s="1">
        <v>1.06515701976562E-5</v>
      </c>
      <c r="BV34" s="1">
        <v>7.8676530426959907E-6</v>
      </c>
      <c r="BW34" s="1">
        <v>5.1888004429454202E-9</v>
      </c>
      <c r="BX34" s="1">
        <v>1000000</v>
      </c>
      <c r="BY34" s="1">
        <v>209000</v>
      </c>
      <c r="BZ34" s="1">
        <v>20000</v>
      </c>
      <c r="CA34" s="1">
        <v>0</v>
      </c>
      <c r="CB34" s="1">
        <v>1</v>
      </c>
    </row>
    <row r="35" spans="1:80" x14ac:dyDescent="0.2">
      <c r="A35" s="1">
        <v>162000</v>
      </c>
      <c r="B35" s="1">
        <v>1.45429534609959E-2</v>
      </c>
      <c r="C35" s="1">
        <v>3.45328656446318E-3</v>
      </c>
      <c r="D35" s="1">
        <v>2.2478095779457301E-2</v>
      </c>
      <c r="E35" s="1">
        <v>1.37012293538372E-2</v>
      </c>
      <c r="F35" s="1">
        <v>1.0720128878518601E-2</v>
      </c>
      <c r="G35" s="1">
        <v>6.2965699892168396E-3</v>
      </c>
      <c r="H35" s="1">
        <v>8.1224207538313203E-3</v>
      </c>
      <c r="I35" s="1">
        <v>0.22835803854884901</v>
      </c>
      <c r="J35" s="1">
        <v>3.5457046539003799E-2</v>
      </c>
      <c r="K35" t="s">
        <v>306</v>
      </c>
      <c r="L35" s="1">
        <v>1.0637780819537E-2</v>
      </c>
      <c r="M35" s="1">
        <v>1.0491065273292899E-7</v>
      </c>
      <c r="N35" s="1">
        <v>9.4319862516073806E-3</v>
      </c>
      <c r="O35" s="1">
        <v>9.7699636726637402E-3</v>
      </c>
      <c r="P35" s="1">
        <v>6.9882505720680901E-5</v>
      </c>
      <c r="Q35" s="1">
        <v>3.3452537624198799E-6</v>
      </c>
      <c r="R35" s="1">
        <v>1.5096159064856699E-2</v>
      </c>
      <c r="S35" s="1">
        <v>1.4349235722531701E-4</v>
      </c>
      <c r="T35" s="1">
        <v>6.73499625823429E-7</v>
      </c>
      <c r="U35" s="1">
        <v>1.29235126653067E-2</v>
      </c>
      <c r="V35" s="1">
        <v>1.9993150728062299E-2</v>
      </c>
      <c r="W35" s="1">
        <v>1.1637826347232199E-12</v>
      </c>
      <c r="X35" s="1">
        <v>1.10157891051934E-3</v>
      </c>
      <c r="Y35" s="1">
        <v>7.3309403129290904E-7</v>
      </c>
      <c r="Z35" s="1">
        <v>4.94260766409791E-6</v>
      </c>
      <c r="AA35" s="1">
        <v>7.2416365908737198E-3</v>
      </c>
      <c r="AB35" s="1">
        <v>8.1813048844203805E-10</v>
      </c>
      <c r="AC35" s="1">
        <v>1.1900916931332E-23</v>
      </c>
      <c r="AD35" s="1">
        <v>4.9573565636679999E-3</v>
      </c>
      <c r="AE35" s="1">
        <v>8.7554459870080401E-3</v>
      </c>
      <c r="AF35" s="1">
        <v>1.4433072620488299E-3</v>
      </c>
      <c r="AG35" s="1">
        <v>5.2204935058865503E-6</v>
      </c>
      <c r="AH35" s="1">
        <v>1.1468380894243601E-6</v>
      </c>
      <c r="AI35" s="1">
        <v>6.1002004030953696E-9</v>
      </c>
      <c r="AJ35" s="1">
        <v>7.6207078151773597E-5</v>
      </c>
      <c r="AK35" s="1">
        <v>8.6568866416176301E-8</v>
      </c>
      <c r="AL35" s="1">
        <v>1.70139978997004E-2</v>
      </c>
      <c r="AM35" s="1">
        <v>3.4674356263365902E-5</v>
      </c>
      <c r="AN35" s="1">
        <v>1.9282627925156398E-9</v>
      </c>
      <c r="AO35" s="1">
        <v>0.18359894661715201</v>
      </c>
      <c r="AP35" s="1">
        <v>4.8793749853537802E-5</v>
      </c>
      <c r="AQ35" s="1">
        <v>3.0248399148581299E-2</v>
      </c>
      <c r="AR35" s="1">
        <v>0.109526499561753</v>
      </c>
      <c r="AS35" s="1">
        <v>2.9170915259969202E-4</v>
      </c>
      <c r="AT35" s="1">
        <v>1.8680660584216E-4</v>
      </c>
      <c r="AU35" s="1">
        <v>3.7202192056375998E-10</v>
      </c>
      <c r="AV35" t="s">
        <v>307</v>
      </c>
      <c r="AW35" s="1">
        <v>1.2557231510160899E-6</v>
      </c>
      <c r="AX35">
        <f>-0.535833518199727-207</f>
        <v>-207.53583351819972</v>
      </c>
      <c r="AY35" s="1">
        <v>1.27689204876423E-9</v>
      </c>
      <c r="AZ35" s="1">
        <v>2.6332743345572402E-12</v>
      </c>
      <c r="BA35" s="1">
        <v>2.0470476313423999E-26</v>
      </c>
      <c r="BB35" t="s">
        <v>308</v>
      </c>
      <c r="BC35" s="1">
        <v>1.13891741825537E-8</v>
      </c>
      <c r="BD35" s="1">
        <v>1.7208596797502099E-2</v>
      </c>
      <c r="BE35" s="1">
        <v>1.3041701319646401E-2</v>
      </c>
      <c r="BF35" s="1">
        <v>4.3631594880255099E-3</v>
      </c>
      <c r="BG35" s="1">
        <v>9.9616973599381195E-95</v>
      </c>
      <c r="BH35" s="1">
        <v>1.11643969104842E-2</v>
      </c>
      <c r="BI35" s="1">
        <v>1.9340090853432999E-2</v>
      </c>
      <c r="BJ35" s="1">
        <v>3.00659316470764E-3</v>
      </c>
      <c r="BK35" s="1">
        <v>0.32128456904883601</v>
      </c>
      <c r="BL35" s="1">
        <v>5.8058935780988301E-6</v>
      </c>
      <c r="BM35" s="1">
        <v>2.4466049204191998E-7</v>
      </c>
      <c r="BN35" s="1">
        <v>2.1481858693322802E-9</v>
      </c>
      <c r="BO35" s="1">
        <v>2.5299932443151299E-5</v>
      </c>
      <c r="BP35" s="1">
        <v>3.5500445643666702E-8</v>
      </c>
      <c r="BQ35" s="1">
        <v>1.6037028881020601E-5</v>
      </c>
      <c r="BR35" s="1">
        <v>1.8207376914231101E-8</v>
      </c>
      <c r="BS35" s="1">
        <v>2.44878443121405E-3</v>
      </c>
      <c r="BT35" s="1">
        <v>1.05562523214935E-4</v>
      </c>
      <c r="BU35" s="1">
        <v>1.0387642838511699E-5</v>
      </c>
      <c r="BV35" s="1">
        <v>7.8710486496306206E-6</v>
      </c>
      <c r="BW35" s="1">
        <v>4.9865781741484997E-9</v>
      </c>
      <c r="BX35" s="1">
        <v>1000000</v>
      </c>
      <c r="BY35" s="1">
        <v>209000</v>
      </c>
      <c r="BZ35" s="1">
        <v>20000</v>
      </c>
      <c r="CA35" s="1">
        <v>0</v>
      </c>
      <c r="CB35" s="1">
        <v>1</v>
      </c>
    </row>
    <row r="36" spans="1:80" x14ac:dyDescent="0.2">
      <c r="A36" s="1">
        <v>165600</v>
      </c>
      <c r="B36" s="1">
        <v>1.45577559974102E-2</v>
      </c>
      <c r="C36" s="1">
        <v>3.45898424581597E-3</v>
      </c>
      <c r="D36" s="1">
        <v>2.2820281556245499E-2</v>
      </c>
      <c r="E36" s="1">
        <v>1.39647497465563E-2</v>
      </c>
      <c r="F36" s="1">
        <v>1.0773719287627799E-2</v>
      </c>
      <c r="G36" s="1">
        <v>6.33784054891457E-3</v>
      </c>
      <c r="H36" s="1">
        <v>8.1284209075637992E-3</v>
      </c>
      <c r="I36" s="1">
        <v>0.22837603901004699</v>
      </c>
      <c r="J36" s="1">
        <v>3.5442244002589503E-2</v>
      </c>
      <c r="K36" t="s">
        <v>309</v>
      </c>
      <c r="L36" s="1">
        <v>1.0636584007158899E-2</v>
      </c>
      <c r="M36" s="1">
        <v>1.0563378335407301E-7</v>
      </c>
      <c r="N36" s="1">
        <v>8.8430166905624896E-3</v>
      </c>
      <c r="O36" s="1">
        <v>9.3815877442392E-3</v>
      </c>
      <c r="P36" s="1">
        <v>6.7384779379629401E-5</v>
      </c>
      <c r="Q36" s="1">
        <v>3.1339415392642198E-6</v>
      </c>
      <c r="R36" s="1">
        <v>1.5101845846870901E-2</v>
      </c>
      <c r="S36" s="1">
        <v>1.3439662156023601E-4</v>
      </c>
      <c r="T36" s="1">
        <v>6.7168967774285795E-7</v>
      </c>
      <c r="U36" s="1">
        <v>1.2917629181078499E-2</v>
      </c>
      <c r="V36" s="1">
        <v>1.99724512741703E-2</v>
      </c>
      <c r="W36" s="1">
        <v>1.1236459609755801E-12</v>
      </c>
      <c r="X36" s="1">
        <v>1.0971390052329801E-3</v>
      </c>
      <c r="Y36" s="1">
        <v>7.2478218507286103E-7</v>
      </c>
      <c r="Z36" s="1">
        <v>4.6747419876735897E-6</v>
      </c>
      <c r="AA36" s="1">
        <v>7.2890776599979501E-3</v>
      </c>
      <c r="AB36" s="1">
        <v>8.3979524785111502E-10</v>
      </c>
      <c r="AC36" s="1">
        <v>1.1982578055712401E-23</v>
      </c>
      <c r="AD36" s="1">
        <v>4.9714344436129999E-3</v>
      </c>
      <c r="AE36" s="1">
        <v>8.7388591642147406E-3</v>
      </c>
      <c r="AF36" s="1">
        <v>1.4396276161533E-3</v>
      </c>
      <c r="AG36" s="1">
        <v>5.5029126526865804E-6</v>
      </c>
      <c r="AH36" s="1">
        <v>1.3087500673284699E-6</v>
      </c>
      <c r="AI36" s="1">
        <v>6.0572346384339698E-9</v>
      </c>
      <c r="AJ36" s="1">
        <v>7.2233700860273298E-5</v>
      </c>
      <c r="AK36" s="1">
        <v>8.6617524595494201E-8</v>
      </c>
      <c r="AL36" s="1">
        <v>1.70522074954358E-2</v>
      </c>
      <c r="AM36" s="1">
        <v>3.3844070281357702E-5</v>
      </c>
      <c r="AN36" s="1">
        <v>1.9182936782330899E-9</v>
      </c>
      <c r="AO36" s="1">
        <v>0.18373305729026501</v>
      </c>
      <c r="AP36" s="1">
        <v>4.7803592598765702E-5</v>
      </c>
      <c r="AQ36" s="1">
        <v>3.0261593692481398E-2</v>
      </c>
      <c r="AR36" s="1">
        <v>0.110612773032151</v>
      </c>
      <c r="AS36" s="1">
        <v>2.7663152934442501E-4</v>
      </c>
      <c r="AT36" s="1">
        <v>1.90229287242321E-4</v>
      </c>
      <c r="AU36" s="1">
        <v>3.74542346124612E-10</v>
      </c>
      <c r="AV36">
        <f>-0.935963483223712-121</f>
        <v>-121.93596348322372</v>
      </c>
      <c r="AW36" s="1">
        <v>1.24263991628801E-6</v>
      </c>
      <c r="AX36">
        <f>-0.250811297543543-209</f>
        <v>-209.25081129754355</v>
      </c>
      <c r="AY36" s="1">
        <v>1.16535175595985E-9</v>
      </c>
      <c r="AZ36" s="1">
        <v>1.6923644955245799E-12</v>
      </c>
      <c r="BA36" s="1">
        <v>7.0525101312461804E-27</v>
      </c>
      <c r="BB36" t="s">
        <v>310</v>
      </c>
      <c r="BC36" s="1">
        <v>9.8862903801348803E-9</v>
      </c>
      <c r="BD36" s="1">
        <v>1.7241780334033799E-2</v>
      </c>
      <c r="BE36" s="1">
        <v>1.36553070045277E-2</v>
      </c>
      <c r="BF36" s="1">
        <v>4.3530378100149003E-3</v>
      </c>
      <c r="BG36" t="s">
        <v>311</v>
      </c>
      <c r="BH36" s="1">
        <v>1.0794349287855101E-2</v>
      </c>
      <c r="BI36" s="1">
        <v>1.9349211459631501E-2</v>
      </c>
      <c r="BJ36" s="1">
        <v>3.0013389879884702E-3</v>
      </c>
      <c r="BK36" s="1">
        <v>0.31845171338636902</v>
      </c>
      <c r="BL36" s="1">
        <v>5.6918433759400903E-6</v>
      </c>
      <c r="BM36" s="1">
        <v>2.4176258586423901E-7</v>
      </c>
      <c r="BN36" s="1">
        <v>2.08503822158759E-9</v>
      </c>
      <c r="BO36" s="1">
        <v>2.4547545860398099E-5</v>
      </c>
      <c r="BP36" s="1">
        <v>3.5461204218018797E-8</v>
      </c>
      <c r="BQ36" s="1">
        <v>1.5960779625227599E-5</v>
      </c>
      <c r="BR36" s="1">
        <v>1.73202574155363E-8</v>
      </c>
      <c r="BS36" s="1">
        <v>2.3624912151943098E-3</v>
      </c>
      <c r="BT36" s="1">
        <v>1.02483847161741E-4</v>
      </c>
      <c r="BU36" s="1">
        <v>1.0097718639791399E-5</v>
      </c>
      <c r="BV36" s="1">
        <v>7.8254940347374007E-6</v>
      </c>
      <c r="BW36" s="1">
        <v>4.8193843672855396E-9</v>
      </c>
      <c r="BX36" s="1">
        <v>1000000</v>
      </c>
      <c r="BY36" s="1">
        <v>209000</v>
      </c>
      <c r="BZ36" s="1">
        <v>20000</v>
      </c>
      <c r="CA36" s="1">
        <v>0</v>
      </c>
      <c r="CB36" s="1">
        <v>1</v>
      </c>
    </row>
    <row r="37" spans="1:80" x14ac:dyDescent="0.2">
      <c r="A37" s="1">
        <v>169200</v>
      </c>
      <c r="B37" s="1">
        <v>1.4572062158018701E-2</v>
      </c>
      <c r="C37" s="1">
        <v>3.4643606696757698E-3</v>
      </c>
      <c r="D37" s="1">
        <v>2.3145831667155E-2</v>
      </c>
      <c r="E37" s="1">
        <v>1.42207972968322E-2</v>
      </c>
      <c r="F37" s="1">
        <v>1.0824803123920101E-2</v>
      </c>
      <c r="G37" s="1">
        <v>6.37801842727935E-3</v>
      </c>
      <c r="H37" s="1">
        <v>8.1342480749825308E-3</v>
      </c>
      <c r="I37" s="1">
        <v>0.22839352051230299</v>
      </c>
      <c r="J37" s="1">
        <v>3.5427937841980998E-2</v>
      </c>
      <c r="K37" t="s">
        <v>312</v>
      </c>
      <c r="L37" s="1">
        <v>1.06354269806313E-2</v>
      </c>
      <c r="M37" s="1">
        <v>1.0632515546141099E-7</v>
      </c>
      <c r="N37" s="1">
        <v>8.2973893783264106E-3</v>
      </c>
      <c r="O37" s="1">
        <v>8.9889907931159103E-3</v>
      </c>
      <c r="P37" s="1">
        <v>6.4921086835149406E-5</v>
      </c>
      <c r="Q37" s="1">
        <v>2.93374658987708E-6</v>
      </c>
      <c r="R37" s="1">
        <v>1.5107246672727E-2</v>
      </c>
      <c r="S37" s="1">
        <v>1.26049772975613E-4</v>
      </c>
      <c r="T37" s="1">
        <v>6.6994186907417698E-7</v>
      </c>
      <c r="U37" s="1">
        <v>1.2911943199991199E-2</v>
      </c>
      <c r="V37" s="1">
        <v>1.9952458098829201E-2</v>
      </c>
      <c r="W37" s="1">
        <v>1.0855192572038901E-12</v>
      </c>
      <c r="X37" s="1">
        <v>1.0928632374032901E-3</v>
      </c>
      <c r="Y37" s="1">
        <v>7.1683537924139197E-7</v>
      </c>
      <c r="Z37" s="1">
        <v>4.4230522817553603E-6</v>
      </c>
      <c r="AA37" s="1">
        <v>7.33385377155481E-3</v>
      </c>
      <c r="AB37" s="1">
        <v>8.5792320561805899E-10</v>
      </c>
      <c r="AC37" s="1">
        <v>1.20554685266157E-23</v>
      </c>
      <c r="AD37" s="1">
        <v>4.9846802822351597E-3</v>
      </c>
      <c r="AE37" s="1">
        <v>8.7228518443561807E-3</v>
      </c>
      <c r="AF37" s="1">
        <v>1.4360788198231899E-3</v>
      </c>
      <c r="AG37" s="1">
        <v>5.7692729955011796E-6</v>
      </c>
      <c r="AH37" s="1">
        <v>1.46154861459425E-6</v>
      </c>
      <c r="AI37" s="1">
        <v>6.0121703418823903E-9</v>
      </c>
      <c r="AJ37" s="1">
        <v>6.8577857456926294E-5</v>
      </c>
      <c r="AK37" s="1">
        <v>8.6538974468372006E-8</v>
      </c>
      <c r="AL37" s="1">
        <v>1.7089879976885099E-2</v>
      </c>
      <c r="AM37" s="1">
        <v>3.30607391875355E-5</v>
      </c>
      <c r="AN37" s="1">
        <v>1.9075346129122002E-9</v>
      </c>
      <c r="AO37" s="1">
        <v>0.18386804937458501</v>
      </c>
      <c r="AP37" s="1">
        <v>4.6867525172664102E-5</v>
      </c>
      <c r="AQ37" s="1">
        <v>3.0274328884334199E-2</v>
      </c>
      <c r="AR37" s="1">
        <v>0.111654424286198</v>
      </c>
      <c r="AS37" s="1">
        <v>2.6248776761203703E-4</v>
      </c>
      <c r="AT37" s="1">
        <v>1.9337321553966201E-4</v>
      </c>
      <c r="AU37" s="1">
        <v>3.7681364157328299E-10</v>
      </c>
      <c r="AV37" t="s">
        <v>313</v>
      </c>
      <c r="AW37" s="1">
        <v>1.22991412215015E-6</v>
      </c>
      <c r="AX37">
        <f>-0.121296164181374-211</f>
        <v>-211.12129616418139</v>
      </c>
      <c r="AY37" s="1">
        <v>1.0656951218744799E-9</v>
      </c>
      <c r="AZ37" s="1">
        <v>1.0947425432867901E-12</v>
      </c>
      <c r="BA37" s="1">
        <v>2.50040173709023E-27</v>
      </c>
      <c r="BB37" t="s">
        <v>314</v>
      </c>
      <c r="BC37" s="1">
        <v>8.5939606141347297E-9</v>
      </c>
      <c r="BD37" s="1">
        <v>1.7272965148076001E-2</v>
      </c>
      <c r="BE37" s="1">
        <v>1.4229043551883201E-2</v>
      </c>
      <c r="BF37" s="1">
        <v>4.3432735820967804E-3</v>
      </c>
      <c r="BG37" t="s">
        <v>315</v>
      </c>
      <c r="BH37" s="1">
        <v>1.0449954939225301E-2</v>
      </c>
      <c r="BI37" s="1">
        <v>1.9357969856974199E-2</v>
      </c>
      <c r="BJ37" s="1">
        <v>2.9962760142877099E-3</v>
      </c>
      <c r="BK37" s="1">
        <v>0.31573752746975697</v>
      </c>
      <c r="BL37" s="1">
        <v>5.5802506068145301E-6</v>
      </c>
      <c r="BM37" s="1">
        <v>2.38967636854012E-7</v>
      </c>
      <c r="BN37" s="1">
        <v>2.0215423210991398E-9</v>
      </c>
      <c r="BO37" s="1">
        <v>2.3835212781497E-5</v>
      </c>
      <c r="BP37" s="1">
        <v>3.5381200645938202E-8</v>
      </c>
      <c r="BQ37" s="1">
        <v>1.58475304110891E-5</v>
      </c>
      <c r="BR37" s="1">
        <v>1.6490455662412601E-8</v>
      </c>
      <c r="BS37" s="1">
        <v>2.2799908543070201E-3</v>
      </c>
      <c r="BT37" s="1">
        <v>9.9596980702905399E-5</v>
      </c>
      <c r="BU37" s="1">
        <v>9.8207127171466097E-6</v>
      </c>
      <c r="BV37" s="1">
        <v>7.7615751420635395E-6</v>
      </c>
      <c r="BW37" s="1">
        <v>4.6603316956864002E-9</v>
      </c>
      <c r="BX37" s="1">
        <v>1000000</v>
      </c>
      <c r="BY37" s="1">
        <v>209000</v>
      </c>
      <c r="BZ37" s="1">
        <v>20000</v>
      </c>
      <c r="CA37" s="1">
        <v>0</v>
      </c>
      <c r="CB37" s="1">
        <v>1</v>
      </c>
    </row>
    <row r="38" spans="1:80" x14ac:dyDescent="0.2">
      <c r="A38" s="1">
        <v>172800</v>
      </c>
      <c r="B38" s="1">
        <v>1.45858887299099E-2</v>
      </c>
      <c r="C38" s="1">
        <v>3.4694382160798802E-3</v>
      </c>
      <c r="D38" s="1">
        <v>2.3455870991513601E-2</v>
      </c>
      <c r="E38" s="1">
        <v>1.44691441685116E-2</v>
      </c>
      <c r="F38" s="1">
        <v>1.08735262166458E-2</v>
      </c>
      <c r="G38" s="1">
        <v>6.4170464699608402E-3</v>
      </c>
      <c r="H38" s="1">
        <v>8.1399046248567808E-3</v>
      </c>
      <c r="I38" s="1">
        <v>0.22841049016192499</v>
      </c>
      <c r="J38" s="1">
        <v>3.5414111270089803E-2</v>
      </c>
      <c r="K38" t="s">
        <v>316</v>
      </c>
      <c r="L38" s="1">
        <v>1.0634308416969799E-2</v>
      </c>
      <c r="M38" s="1">
        <v>1.06986407202598E-7</v>
      </c>
      <c r="N38" s="1">
        <v>7.7914537735530301E-3</v>
      </c>
      <c r="O38" s="1">
        <v>8.5954925503194703E-3</v>
      </c>
      <c r="P38" s="1">
        <v>6.2495212983033706E-5</v>
      </c>
      <c r="Q38" s="1">
        <v>2.7441962829292999E-6</v>
      </c>
      <c r="R38" s="1">
        <v>1.51123662311538E-2</v>
      </c>
      <c r="S38" s="1">
        <v>1.18167779061153E-4</v>
      </c>
      <c r="T38" s="1">
        <v>6.68254033280677E-7</v>
      </c>
      <c r="U38" s="1">
        <v>1.29064480288302E-2</v>
      </c>
      <c r="V38" s="1">
        <v>1.99331465160466E-2</v>
      </c>
      <c r="W38" s="1">
        <v>1.04837608378009E-12</v>
      </c>
      <c r="X38" s="1">
        <v>1.0887450110546001E-3</v>
      </c>
      <c r="Y38" s="1">
        <v>7.0923478451510201E-7</v>
      </c>
      <c r="Z38" s="1">
        <v>4.1815287123430997E-6</v>
      </c>
      <c r="AA38" s="1">
        <v>7.3761551475766103E-3</v>
      </c>
      <c r="AB38" s="1">
        <v>8.7243578139783303E-10</v>
      </c>
      <c r="AC38" s="1">
        <v>1.21270863908056E-23</v>
      </c>
      <c r="AD38" s="1">
        <v>4.9971683235262897E-3</v>
      </c>
      <c r="AE38" s="1">
        <v>8.7074028782172207E-3</v>
      </c>
      <c r="AF38" s="1">
        <v>1.4326559467870001E-3</v>
      </c>
      <c r="AG38" s="1">
        <v>6.0206742247453902E-6</v>
      </c>
      <c r="AH38" s="1">
        <v>1.60585304226815E-6</v>
      </c>
      <c r="AI38" s="1">
        <v>5.9666964004896799E-9</v>
      </c>
      <c r="AJ38" s="1">
        <v>6.5207099394663006E-5</v>
      </c>
      <c r="AK38" s="1">
        <v>8.6429866864665305E-8</v>
      </c>
      <c r="AL38" s="1">
        <v>1.71267815317541E-2</v>
      </c>
      <c r="AM38" s="1">
        <v>3.2320805053695998E-5</v>
      </c>
      <c r="AN38" s="1">
        <v>1.8966723751480998E-9</v>
      </c>
      <c r="AO38" s="1">
        <v>0.18400346478216301</v>
      </c>
      <c r="AP38" s="1">
        <v>4.5981515049368903E-5</v>
      </c>
      <c r="AQ38" s="1">
        <v>3.0286621381520301E-2</v>
      </c>
      <c r="AR38" s="1">
        <v>0.11265412459686</v>
      </c>
      <c r="AS38" s="1">
        <v>2.4920806103232302E-4</v>
      </c>
      <c r="AT38" s="1">
        <v>1.9626566534865301E-4</v>
      </c>
      <c r="AU38" s="1">
        <v>3.7904945229733898E-10</v>
      </c>
      <c r="AV38">
        <f>-0.78351893422772-125</f>
        <v>-125.78351893422771</v>
      </c>
      <c r="AW38" s="1">
        <v>1.21711241798808E-6</v>
      </c>
      <c r="AX38">
        <f>-0.622294101851943-214</f>
        <v>-214.62229410185194</v>
      </c>
      <c r="AY38" s="1">
        <v>9.7644777492152392E-10</v>
      </c>
      <c r="AZ38" s="1">
        <v>7.1256847657051396E-13</v>
      </c>
      <c r="BA38" s="1">
        <v>9.1054446234342308E-28</v>
      </c>
      <c r="BB38">
        <f>-0.124010929282588-143</f>
        <v>-143.12401092928258</v>
      </c>
      <c r="BC38" s="1">
        <v>7.4807867807184704E-9</v>
      </c>
      <c r="BD38" s="1">
        <v>1.7301086393385501E-2</v>
      </c>
      <c r="BE38" s="1">
        <v>1.47661329704814E-2</v>
      </c>
      <c r="BF38" s="1">
        <v>4.3338535071883498E-3</v>
      </c>
      <c r="BG38" t="s">
        <v>317</v>
      </c>
      <c r="BH38" s="1">
        <v>1.01289177785515E-2</v>
      </c>
      <c r="BI38" s="1">
        <v>1.9366382803479101E-2</v>
      </c>
      <c r="BJ38" s="1">
        <v>2.9913964993857401E-3</v>
      </c>
      <c r="BK38" s="1">
        <v>0.31313644679425701</v>
      </c>
      <c r="BL38" s="1">
        <v>5.4682415377167396E-6</v>
      </c>
      <c r="BM38" s="1">
        <v>2.36178303629408E-7</v>
      </c>
      <c r="BN38" s="1">
        <v>1.9590651255052498E-9</v>
      </c>
      <c r="BO38" s="1">
        <v>2.31717177387646E-5</v>
      </c>
      <c r="BP38" s="1">
        <v>3.5283612449621297E-8</v>
      </c>
      <c r="BQ38" s="1">
        <v>1.5711138032407999E-5</v>
      </c>
      <c r="BR38" s="1">
        <v>1.5689814488812199E-8</v>
      </c>
      <c r="BS38" s="1">
        <v>2.1996360262097401E-3</v>
      </c>
      <c r="BT38" s="1">
        <v>9.6779678535839606E-5</v>
      </c>
      <c r="BU38" s="1">
        <v>9.56161068698117E-6</v>
      </c>
      <c r="BV38" s="1">
        <v>7.6856992156564897E-6</v>
      </c>
      <c r="BW38" s="1">
        <v>4.5050506058145198E-9</v>
      </c>
      <c r="BX38" s="1">
        <v>1000000</v>
      </c>
      <c r="BY38" s="1">
        <v>209000</v>
      </c>
      <c r="BZ38" s="1">
        <v>20000</v>
      </c>
      <c r="CA38" s="1">
        <v>0</v>
      </c>
      <c r="CB38" s="1">
        <v>1</v>
      </c>
    </row>
    <row r="39" spans="1:80" x14ac:dyDescent="0.2">
      <c r="A39" s="1">
        <v>176400</v>
      </c>
      <c r="B39" s="1">
        <v>1.45992464336885E-2</v>
      </c>
      <c r="C39" s="1">
        <v>3.4742371174778098E-3</v>
      </c>
      <c r="D39" s="1">
        <v>2.3751573643627399E-2</v>
      </c>
      <c r="E39" s="1">
        <v>1.47097502899567E-2</v>
      </c>
      <c r="F39" s="1">
        <v>1.0920024623785799E-2</v>
      </c>
      <c r="G39" s="1">
        <v>6.4548810540011898E-3</v>
      </c>
      <c r="H39" s="1">
        <v>8.1453929320192704E-3</v>
      </c>
      <c r="I39" s="1">
        <v>0.22842695508341301</v>
      </c>
      <c r="J39" s="1">
        <v>3.5400753566311297E-2</v>
      </c>
      <c r="K39" t="s">
        <v>318</v>
      </c>
      <c r="L39" s="1">
        <v>1.0633227481495399E-2</v>
      </c>
      <c r="M39" s="1">
        <v>1.0761881744458E-7</v>
      </c>
      <c r="N39" s="1">
        <v>7.3213675677398504E-3</v>
      </c>
      <c r="O39" s="1">
        <v>8.2035218322163306E-3</v>
      </c>
      <c r="P39" s="1">
        <v>6.0109247031437098E-5</v>
      </c>
      <c r="Q39" s="1">
        <v>2.5647927916556401E-6</v>
      </c>
      <c r="R39" s="1">
        <v>1.5117206398758101E-2</v>
      </c>
      <c r="S39" s="1">
        <v>1.10690684324694E-4</v>
      </c>
      <c r="T39" s="1">
        <v>6.6662471609837502E-7</v>
      </c>
      <c r="U39" s="1">
        <v>1.29011393869344E-2</v>
      </c>
      <c r="V39" s="1">
        <v>1.9914500401455901E-2</v>
      </c>
      <c r="W39" s="1">
        <v>1.0120683373906601E-12</v>
      </c>
      <c r="X39" s="1">
        <v>1.0847796564731099E-3</v>
      </c>
      <c r="Y39" s="1">
        <v>7.0196570127393099E-7</v>
      </c>
      <c r="Z39" s="1">
        <v>3.9491165830583001E-6</v>
      </c>
      <c r="AA39" s="1">
        <v>7.4161605701938598E-3</v>
      </c>
      <c r="AB39" s="1">
        <v>8.8357921955553197E-10</v>
      </c>
      <c r="AC39" s="1">
        <v>1.2199042202483799E-23</v>
      </c>
      <c r="AD39" s="1">
        <v>5.0089718125126102E-3</v>
      </c>
      <c r="AE39" s="1">
        <v>8.6924980681452706E-3</v>
      </c>
      <c r="AF39" s="1">
        <v>1.42935562893738E-3</v>
      </c>
      <c r="AG39" s="1">
        <v>6.2580312421513001E-6</v>
      </c>
      <c r="AH39" s="1">
        <v>1.74217772474382E-6</v>
      </c>
      <c r="AI39" s="1">
        <v>5.92123218263254E-9</v>
      </c>
      <c r="AJ39" s="1">
        <v>6.2092621162994496E-5</v>
      </c>
      <c r="AK39" s="1">
        <v>8.6307734730630194E-8</v>
      </c>
      <c r="AL39" s="1">
        <v>1.716275075386E-2</v>
      </c>
      <c r="AM39" s="1">
        <v>3.1621420573304597E-5</v>
      </c>
      <c r="AN39" s="1">
        <v>1.8858707898286101E-9</v>
      </c>
      <c r="AO39" s="1">
        <v>0.18413884556038401</v>
      </c>
      <c r="AP39" s="1">
        <v>4.5142367004453502E-5</v>
      </c>
      <c r="AQ39" s="1">
        <v>3.02984823244478E-2</v>
      </c>
      <c r="AR39" s="1">
        <v>0.113613737021539</v>
      </c>
      <c r="AS39" s="1">
        <v>2.3672930830875101E-4</v>
      </c>
      <c r="AT39" s="1">
        <v>1.9893136441678601E-4</v>
      </c>
      <c r="AU39" s="1">
        <v>3.8129661268758401E-10</v>
      </c>
      <c r="AV39" t="s">
        <v>319</v>
      </c>
      <c r="AW39" s="1">
        <v>1.2041965862400201E-6</v>
      </c>
      <c r="AX39">
        <f>-0.338841213195673-216</f>
        <v>-216.33884121319568</v>
      </c>
      <c r="AY39" s="1">
        <v>8.9636629405100196E-10</v>
      </c>
      <c r="AZ39" s="1">
        <v>4.6661407757225301E-13</v>
      </c>
      <c r="BA39" s="1">
        <v>3.4037299700997002E-28</v>
      </c>
      <c r="BB39" t="s">
        <v>320</v>
      </c>
      <c r="BC39" s="1">
        <v>6.5203754083767799E-9</v>
      </c>
      <c r="BD39" s="1">
        <v>1.7325618869751501E-2</v>
      </c>
      <c r="BE39" s="1">
        <v>1.52696429095693E-2</v>
      </c>
      <c r="BF39" s="1">
        <v>4.3247685538268998E-3</v>
      </c>
      <c r="BG39" t="s">
        <v>321</v>
      </c>
      <c r="BH39" s="1">
        <v>9.8293476908715496E-3</v>
      </c>
      <c r="BI39" s="1">
        <v>1.93744614189462E-2</v>
      </c>
      <c r="BJ39" s="1">
        <v>2.9866963694028001E-3</v>
      </c>
      <c r="BK39" s="1">
        <v>0.31064402713879602</v>
      </c>
      <c r="BL39" s="1">
        <v>5.3554701853131696E-6</v>
      </c>
      <c r="BM39" s="1">
        <v>2.33384421388805E-7</v>
      </c>
      <c r="BN39" s="1">
        <v>1.8978110200647402E-9</v>
      </c>
      <c r="BO39" s="1">
        <v>2.2554351406052899E-5</v>
      </c>
      <c r="BP39" s="1">
        <v>3.5172865689752402E-8</v>
      </c>
      <c r="BQ39" s="1">
        <v>1.55557493109225E-5</v>
      </c>
      <c r="BR39" s="1">
        <v>1.4913626891130499E-8</v>
      </c>
      <c r="BS39" s="1">
        <v>2.1211156851444601E-3</v>
      </c>
      <c r="BT39" s="1">
        <v>9.4011525420254903E-5</v>
      </c>
      <c r="BU39" s="1">
        <v>9.3197042075780098E-6</v>
      </c>
      <c r="BV39" s="1">
        <v>7.5999179084131598E-6</v>
      </c>
      <c r="BW39" s="1">
        <v>4.3529328575628497E-9</v>
      </c>
      <c r="BX39" s="1">
        <v>1000000</v>
      </c>
      <c r="BY39" s="1">
        <v>209000</v>
      </c>
      <c r="BZ39" s="1">
        <v>20000</v>
      </c>
      <c r="CA39" s="1">
        <v>0</v>
      </c>
      <c r="CB39" s="1">
        <v>1</v>
      </c>
    </row>
    <row r="40" spans="1:80" x14ac:dyDescent="0.2">
      <c r="A40" s="1">
        <v>180000</v>
      </c>
      <c r="B40" s="1">
        <v>1.4612145267267699E-2</v>
      </c>
      <c r="C40" s="1">
        <v>3.47877590862047E-3</v>
      </c>
      <c r="D40" s="1">
        <v>2.4034009682925499E-2</v>
      </c>
      <c r="E40" s="1">
        <v>1.49426298742749E-2</v>
      </c>
      <c r="F40" s="1">
        <v>1.09644227373356E-2</v>
      </c>
      <c r="G40" s="1">
        <v>6.4914889574486899E-3</v>
      </c>
      <c r="H40" s="1">
        <v>8.1507154648912707E-3</v>
      </c>
      <c r="I40" s="1">
        <v>0.22844292268202901</v>
      </c>
      <c r="J40" s="1">
        <v>3.5387854732732003E-2</v>
      </c>
      <c r="K40" t="s">
        <v>322</v>
      </c>
      <c r="L40" s="1">
        <v>1.06321833960033E-2</v>
      </c>
      <c r="M40" s="1">
        <v>1.0822357368312499E-7</v>
      </c>
      <c r="N40" s="1">
        <v>6.8836165899187696E-3</v>
      </c>
      <c r="O40" s="1">
        <v>7.8150939952128708E-3</v>
      </c>
      <c r="P40" s="1">
        <v>5.77648305523333E-5</v>
      </c>
      <c r="Q40" s="1">
        <v>2.3950565541606799E-6</v>
      </c>
      <c r="R40" s="1">
        <v>1.5121769319255201E-2</v>
      </c>
      <c r="S40" s="1">
        <v>1.03595004067219E-4</v>
      </c>
      <c r="T40" s="1">
        <v>6.6505255628264097E-7</v>
      </c>
      <c r="U40" s="1">
        <v>1.28960132820896E-2</v>
      </c>
      <c r="V40" s="1">
        <v>1.9896504711605999E-2</v>
      </c>
      <c r="W40" s="1">
        <v>9.76586099161528E-13</v>
      </c>
      <c r="X40" s="1">
        <v>1.08096281621092E-3</v>
      </c>
      <c r="Y40" s="1">
        <v>6.9501448014122795E-7</v>
      </c>
      <c r="Z40" s="1">
        <v>3.7255481050995298E-6</v>
      </c>
      <c r="AA40" s="1">
        <v>7.4540320478736098E-3</v>
      </c>
      <c r="AB40" s="1">
        <v>8.9163246292836397E-10</v>
      </c>
      <c r="AC40" s="1">
        <v>1.2271930719521101E-23</v>
      </c>
      <c r="AD40" s="1">
        <v>5.02015607041868E-3</v>
      </c>
      <c r="AE40" s="1">
        <v>8.6781241641734497E-3</v>
      </c>
      <c r="AF40" s="1">
        <v>1.42617472274621E-3</v>
      </c>
      <c r="AG40" s="1">
        <v>6.48218414237655E-6</v>
      </c>
      <c r="AH40" s="1">
        <v>1.8709950354444501E-6</v>
      </c>
      <c r="AI40" s="1">
        <v>5.8759607128385701E-9</v>
      </c>
      <c r="AJ40" s="1">
        <v>5.9208853823155901E-5</v>
      </c>
      <c r="AK40" s="1">
        <v>8.6176486683704395E-8</v>
      </c>
      <c r="AL40" s="1">
        <v>1.71976581767181E-2</v>
      </c>
      <c r="AM40" s="1">
        <v>3.0960024049411803E-5</v>
      </c>
      <c r="AN40" s="1">
        <v>1.87519829879672E-9</v>
      </c>
      <c r="AO40" s="1">
        <v>0.184273778098893</v>
      </c>
      <c r="AP40" s="1">
        <v>4.4347209297766402E-5</v>
      </c>
      <c r="AQ40" s="1">
        <v>3.03099221098398E-2</v>
      </c>
      <c r="AR40" s="1">
        <v>0.1145348974863</v>
      </c>
      <c r="AS40" s="1">
        <v>2.24993839314913E-4</v>
      </c>
      <c r="AT40" s="1">
        <v>2.0139243347359399E-4</v>
      </c>
      <c r="AU40" s="1">
        <v>3.8357307965761601E-10</v>
      </c>
      <c r="AV40">
        <f>-0.28866361627749-128</f>
        <v>-128.28866361627749</v>
      </c>
      <c r="AW40" s="1">
        <v>1.19119009884323E-6</v>
      </c>
      <c r="AX40">
        <f>-0.196113873654938-218</f>
        <v>-218.19611387365495</v>
      </c>
      <c r="AY40" s="1">
        <v>8.2437549352856304E-10</v>
      </c>
      <c r="AZ40" s="1">
        <v>3.0734719426882399E-13</v>
      </c>
      <c r="BA40" s="1">
        <v>1.30518602521774E-28</v>
      </c>
      <c r="BB40">
        <f>-0.964070693016687-148</f>
        <v>-148.96407069301668</v>
      </c>
      <c r="BC40" s="1">
        <v>5.6904643757656297E-9</v>
      </c>
      <c r="BD40" s="1">
        <v>1.73462251214202E-2</v>
      </c>
      <c r="BE40" s="1">
        <v>1.5742347878623102E-2</v>
      </c>
      <c r="BF40" s="1">
        <v>4.3160102926428998E-3</v>
      </c>
      <c r="BG40" t="s">
        <v>323</v>
      </c>
      <c r="BH40" s="1">
        <v>9.5495575070262198E-3</v>
      </c>
      <c r="BI40" s="1">
        <v>1.93822158993197E-2</v>
      </c>
      <c r="BJ40" s="1">
        <v>2.9821719689966499E-3</v>
      </c>
      <c r="BK40" s="1">
        <v>0.30825618515197201</v>
      </c>
      <c r="BL40" s="1">
        <v>5.2420041242169498E-6</v>
      </c>
      <c r="BM40" s="1">
        <v>2.30589547198889E-7</v>
      </c>
      <c r="BN40" s="1">
        <v>1.8377930599726E-9</v>
      </c>
      <c r="BO40" s="1">
        <v>2.19788233853373E-5</v>
      </c>
      <c r="BP40" s="1">
        <v>3.5050173597906203E-8</v>
      </c>
      <c r="BQ40" s="1">
        <v>1.5383732428249701E-5</v>
      </c>
      <c r="BR40" s="1">
        <v>1.41609953324883E-8</v>
      </c>
      <c r="BS40" s="1">
        <v>2.0443410495010702E-3</v>
      </c>
      <c r="BT40" s="1">
        <v>9.1288946047206703E-5</v>
      </c>
      <c r="BU40" s="1">
        <v>9.0934647750256194E-6</v>
      </c>
      <c r="BV40" s="1">
        <v>7.5054712574911196E-6</v>
      </c>
      <c r="BW40" s="1">
        <v>4.2039620579855002E-9</v>
      </c>
      <c r="BX40" s="1">
        <v>1000000</v>
      </c>
      <c r="BY40" s="1">
        <v>209000</v>
      </c>
      <c r="BZ40" s="1">
        <v>20000</v>
      </c>
      <c r="CA40" s="1">
        <v>0</v>
      </c>
      <c r="CB40" s="1">
        <v>1</v>
      </c>
    </row>
    <row r="41" spans="1:80" x14ac:dyDescent="0.2">
      <c r="A41" s="1">
        <v>183600</v>
      </c>
      <c r="B41" s="1">
        <v>1.4624595289699701E-2</v>
      </c>
      <c r="C41" s="1">
        <v>3.4830716254898998E-3</v>
      </c>
      <c r="D41" s="1">
        <v>2.4304133390960901E-2</v>
      </c>
      <c r="E41" s="1">
        <v>1.5167825768831401E-2</v>
      </c>
      <c r="F41" s="1">
        <v>1.1006833830151601E-2</v>
      </c>
      <c r="G41" s="1">
        <v>6.5268460076943601E-3</v>
      </c>
      <c r="H41" s="1">
        <v>8.1558747749986196E-3</v>
      </c>
      <c r="I41" s="1">
        <v>0.22845840061235101</v>
      </c>
      <c r="J41" s="1">
        <v>3.5375404710299999E-2</v>
      </c>
      <c r="K41" t="s">
        <v>324</v>
      </c>
      <c r="L41" s="1">
        <v>1.06311753754448E-2</v>
      </c>
      <c r="M41" s="1">
        <v>1.0880181333292899E-7</v>
      </c>
      <c r="N41" s="1">
        <v>6.4750621574179903E-3</v>
      </c>
      <c r="O41" s="1">
        <v>7.4319177028624997E-3</v>
      </c>
      <c r="P41" s="1">
        <v>5.5463377509250003E-5</v>
      </c>
      <c r="Q41" s="1">
        <v>2.23453181330891E-6</v>
      </c>
      <c r="R41" s="1">
        <v>1.51260578433781E-2</v>
      </c>
      <c r="S41" s="1">
        <v>9.6863474519210299E-5</v>
      </c>
      <c r="T41" s="1">
        <v>6.63536194787009E-7</v>
      </c>
      <c r="U41" s="1">
        <v>1.2891065698948601E-2</v>
      </c>
      <c r="V41" s="1">
        <v>1.98791443857123E-2</v>
      </c>
      <c r="W41" s="1">
        <v>9.4193493598506296E-13</v>
      </c>
      <c r="X41" s="1">
        <v>1.07729020635892E-3</v>
      </c>
      <c r="Y41" s="1">
        <v>6.8836804738485903E-7</v>
      </c>
      <c r="Z41" s="1">
        <v>3.5106673262132299E-6</v>
      </c>
      <c r="AA41" s="1">
        <v>7.4899153598157698E-3</v>
      </c>
      <c r="AB41" s="1">
        <v>8.96857061245196E-10</v>
      </c>
      <c r="AC41" s="1">
        <v>1.2346147007879E-23</v>
      </c>
      <c r="AD41" s="1">
        <v>5.03077838855495E-3</v>
      </c>
      <c r="AE41" s="1">
        <v>8.6642679811762009E-3</v>
      </c>
      <c r="AF41" s="1">
        <v>1.4231101128703899E-3</v>
      </c>
      <c r="AG41" s="1">
        <v>6.6939175617176902E-6</v>
      </c>
      <c r="AH41" s="1">
        <v>1.9927463740993399E-6</v>
      </c>
      <c r="AI41" s="1">
        <v>5.83100949744191E-9</v>
      </c>
      <c r="AJ41" s="1">
        <v>5.6533082331342199E-5</v>
      </c>
      <c r="AK41" s="1">
        <v>8.6037664834272903E-8</v>
      </c>
      <c r="AL41" s="1">
        <v>1.7231397825492899E-2</v>
      </c>
      <c r="AM41" s="1">
        <v>3.0334258025045599E-5</v>
      </c>
      <c r="AN41" s="1">
        <v>1.8647029330962801E-9</v>
      </c>
      <c r="AO41" s="1">
        <v>0.18440789569215199</v>
      </c>
      <c r="AP41" s="1">
        <v>4.3593396916125598E-5</v>
      </c>
      <c r="AQ41" s="1">
        <v>3.0320951092410401E-2</v>
      </c>
      <c r="AR41" s="1">
        <v>0.115419118611023</v>
      </c>
      <c r="AS41" s="1">
        <v>2.1394880647737199E-4</v>
      </c>
      <c r="AT41" s="1">
        <v>2.0366863399434501E-4</v>
      </c>
      <c r="AU41" s="1">
        <v>3.85891049864426E-10</v>
      </c>
      <c r="AV41" t="s">
        <v>325</v>
      </c>
      <c r="AW41" s="1">
        <v>1.1781221300403601E-6</v>
      </c>
      <c r="AX41">
        <f>-0.118130207213227-220</f>
        <v>-220.11813020721323</v>
      </c>
      <c r="AY41" s="1">
        <v>7.5954022079366697E-10</v>
      </c>
      <c r="AZ41" s="1">
        <v>2.0359500024565101E-13</v>
      </c>
      <c r="BA41" s="1">
        <v>5.1307616255090098E-29</v>
      </c>
      <c r="BB41" t="s">
        <v>326</v>
      </c>
      <c r="BC41" s="1">
        <v>4.9722352888791203E-9</v>
      </c>
      <c r="BD41" s="1">
        <v>1.73626830930355E-2</v>
      </c>
      <c r="BE41" s="1">
        <v>1.61867354329767E-2</v>
      </c>
      <c r="BF41" s="1">
        <v>4.30757035719459E-3</v>
      </c>
      <c r="BG41" t="s">
        <v>327</v>
      </c>
      <c r="BH41" s="1">
        <v>9.2880176461115106E-3</v>
      </c>
      <c r="BI41" s="1">
        <v>1.9389656228598399E-2</v>
      </c>
      <c r="BJ41" s="1">
        <v>2.9778195753900798E-3</v>
      </c>
      <c r="BK41" s="1">
        <v>0.30596906240216898</v>
      </c>
      <c r="BL41" s="1">
        <v>5.1279638287933399E-6</v>
      </c>
      <c r="BM41" s="1">
        <v>2.2779863030587399E-7</v>
      </c>
      <c r="BN41" s="1">
        <v>1.7789930905341E-9</v>
      </c>
      <c r="BO41" s="1">
        <v>2.14409153249899E-5</v>
      </c>
      <c r="BP41" s="1">
        <v>3.4916168429356303E-8</v>
      </c>
      <c r="BQ41" s="1">
        <v>1.5197033159673101E-5</v>
      </c>
      <c r="BR41" s="1">
        <v>1.34316167688857E-8</v>
      </c>
      <c r="BS41" s="1">
        <v>1.9692630784529899E-3</v>
      </c>
      <c r="BT41" s="1">
        <v>8.8610932234675204E-5</v>
      </c>
      <c r="BU41" s="1">
        <v>8.8813392687697705E-6</v>
      </c>
      <c r="BV41" s="1">
        <v>7.4033904104299004E-6</v>
      </c>
      <c r="BW41" s="1">
        <v>4.0581875341766297E-9</v>
      </c>
      <c r="BX41" s="1">
        <v>1000000</v>
      </c>
      <c r="BY41" s="1">
        <v>209000</v>
      </c>
      <c r="BZ41" s="1">
        <v>20000</v>
      </c>
      <c r="CA41" s="1">
        <v>0</v>
      </c>
      <c r="CB41" s="1">
        <v>1</v>
      </c>
    </row>
    <row r="42" spans="1:80" x14ac:dyDescent="0.2">
      <c r="A42" s="1">
        <v>187200</v>
      </c>
      <c r="B42" s="1">
        <v>1.46366066667785E-2</v>
      </c>
      <c r="C42" s="1">
        <v>3.4871399500131699E-3</v>
      </c>
      <c r="D42" s="1">
        <v>2.45627928761456E-2</v>
      </c>
      <c r="E42" s="1">
        <v>1.53854021619269E-2</v>
      </c>
      <c r="F42" s="1">
        <v>1.1047360939508401E-2</v>
      </c>
      <c r="G42" s="1">
        <v>6.5609360618516001E-3</v>
      </c>
      <c r="H42" s="1">
        <v>8.1608734750947803E-3</v>
      </c>
      <c r="I42" s="1">
        <v>0.228473396712639</v>
      </c>
      <c r="J42" s="1">
        <v>3.5363393333221201E-2</v>
      </c>
      <c r="K42" t="s">
        <v>328</v>
      </c>
      <c r="L42" s="1">
        <v>1.0630202624298399E-2</v>
      </c>
      <c r="M42" s="1">
        <v>1.09354628854136E-7</v>
      </c>
      <c r="N42" s="1">
        <v>6.0929149025625903E-3</v>
      </c>
      <c r="O42" s="1">
        <v>7.0554386032076798E-3</v>
      </c>
      <c r="P42" s="1">
        <v>5.3206124246262203E-5</v>
      </c>
      <c r="Q42" s="1">
        <v>2.0827861276346398E-6</v>
      </c>
      <c r="R42" s="1">
        <v>1.5130075533128701E-2</v>
      </c>
      <c r="S42" s="1">
        <v>9.0480272261008702E-5</v>
      </c>
      <c r="T42" s="1">
        <v>6.62074269516823E-7</v>
      </c>
      <c r="U42" s="1">
        <v>1.2886292580868999E-2</v>
      </c>
      <c r="V42" s="1">
        <v>1.9862404279636699E-2</v>
      </c>
      <c r="W42" s="1">
        <v>9.0811717593121095E-13</v>
      </c>
      <c r="X42" s="1">
        <v>1.07375759921051E-3</v>
      </c>
      <c r="Y42" s="1">
        <v>6.8201384599167497E-7</v>
      </c>
      <c r="Z42" s="1">
        <v>3.30432377257011E-6</v>
      </c>
      <c r="AA42" s="1">
        <v>7.52394145418076E-3</v>
      </c>
      <c r="AB42" s="1">
        <v>8.9949075497375895E-10</v>
      </c>
      <c r="AC42" s="1">
        <v>1.2422037215082201E-23</v>
      </c>
      <c r="AD42" s="1">
        <v>5.0408888819847703E-3</v>
      </c>
      <c r="AE42" s="1">
        <v>8.6509163431001297E-3</v>
      </c>
      <c r="AF42" s="1">
        <v>1.42015869923171E-3</v>
      </c>
      <c r="AG42" s="1">
        <v>6.8939656511503996E-6</v>
      </c>
      <c r="AH42" s="1">
        <v>2.1078449568485398E-6</v>
      </c>
      <c r="AI42" s="1">
        <v>5.7864827280180099E-9</v>
      </c>
      <c r="AJ42" s="1">
        <v>5.4045102769477202E-5</v>
      </c>
      <c r="AK42" s="1">
        <v>8.5892385110717602E-8</v>
      </c>
      <c r="AL42" s="1">
        <v>1.7263884120849102E-2</v>
      </c>
      <c r="AM42" s="1">
        <v>2.9741943963317599E-5</v>
      </c>
      <c r="AN42" s="1">
        <v>1.8544255744769301E-9</v>
      </c>
      <c r="AO42" s="1">
        <v>0.18454087444505801</v>
      </c>
      <c r="AP42" s="1">
        <v>4.2878482789255302E-5</v>
      </c>
      <c r="AQ42" s="1">
        <v>3.0331579628815001E-2</v>
      </c>
      <c r="AR42" s="1">
        <v>0.116267814772298</v>
      </c>
      <c r="AS42" s="1">
        <v>2.03545721276162E-4</v>
      </c>
      <c r="AT42" s="1">
        <v>2.05777636798519E-4</v>
      </c>
      <c r="AU42" s="1">
        <v>3.8826126631034799E-10</v>
      </c>
      <c r="AV42">
        <f>-0.462802370128413-131</f>
        <v>-131.4628023701284</v>
      </c>
      <c r="AW42" s="1">
        <v>1.16501856866562E-6</v>
      </c>
      <c r="AX42">
        <f>-0.674908489926491-223</f>
        <v>-223.67490848992648</v>
      </c>
      <c r="AY42" s="1">
        <v>7.0104512396023198E-10</v>
      </c>
      <c r="AZ42" s="1">
        <v>1.3561345939480699E-13</v>
      </c>
      <c r="BA42" s="1">
        <v>2.06681067976873E-29</v>
      </c>
      <c r="BB42">
        <f>-0.967394516248122-151</f>
        <v>-151.96739451624813</v>
      </c>
      <c r="BC42" s="1">
        <v>4.3497494691528299E-9</v>
      </c>
      <c r="BD42" s="1">
        <v>1.7374861811775801E-2</v>
      </c>
      <c r="BE42" s="1">
        <v>1.6605033290986601E-2</v>
      </c>
      <c r="BF42" s="1">
        <v>4.2994404090890897E-3</v>
      </c>
      <c r="BG42" t="s">
        <v>329</v>
      </c>
      <c r="BH42" s="1">
        <v>9.0433369679315499E-3</v>
      </c>
      <c r="BI42" s="1">
        <v>1.9396792245602801E-2</v>
      </c>
      <c r="BJ42" s="1">
        <v>2.9736353606492098E-3</v>
      </c>
      <c r="BK42" s="1">
        <v>0.303778991898636</v>
      </c>
      <c r="BL42" s="1">
        <v>5.0134644652282996E-6</v>
      </c>
      <c r="BM42" s="1">
        <v>2.25016026035506E-7</v>
      </c>
      <c r="BN42" s="1">
        <v>1.7213885613101099E-9</v>
      </c>
      <c r="BO42" s="1">
        <v>2.0936725743485101E-5</v>
      </c>
      <c r="BP42" s="1">
        <v>3.4771356575106898E-8</v>
      </c>
      <c r="BQ42" s="1">
        <v>1.4997415542039801E-5</v>
      </c>
      <c r="BR42" s="1">
        <v>1.2725264769673501E-8</v>
      </c>
      <c r="BS42" s="1">
        <v>1.89584182797332E-3</v>
      </c>
      <c r="BT42" s="1">
        <v>8.59767461141883E-5</v>
      </c>
      <c r="BU42" s="1">
        <v>8.6818756257941E-6</v>
      </c>
      <c r="BV42" s="1">
        <v>7.2946057532478203E-6</v>
      </c>
      <c r="BW42" s="1">
        <v>3.9156438264381804E-9</v>
      </c>
      <c r="BX42" s="1">
        <v>1000000</v>
      </c>
      <c r="BY42" s="1">
        <v>209000</v>
      </c>
      <c r="BZ42" s="1">
        <v>20000</v>
      </c>
      <c r="CA42" s="1">
        <v>0</v>
      </c>
      <c r="CB42" s="1">
        <v>1</v>
      </c>
    </row>
    <row r="43" spans="1:80" x14ac:dyDescent="0.2">
      <c r="A43" s="1">
        <v>190800</v>
      </c>
      <c r="B43" s="1">
        <v>1.4653446913082201E-2</v>
      </c>
      <c r="C43" s="1">
        <v>3.4912487972745898E-3</v>
      </c>
      <c r="D43" s="1">
        <v>2.4810910197672901E-2</v>
      </c>
      <c r="E43" s="1">
        <v>1.55953518311498E-2</v>
      </c>
      <c r="F43" s="1">
        <v>1.1088605200424E-2</v>
      </c>
      <c r="G43" s="1">
        <v>6.59583342072267E-3</v>
      </c>
      <c r="H43" s="1">
        <v>8.1656206931642102E-3</v>
      </c>
      <c r="I43" s="1">
        <v>0.22848790203475899</v>
      </c>
      <c r="J43" s="1">
        <v>3.5346553086917601E-2</v>
      </c>
      <c r="K43" s="1">
        <v>1.05275552951904E-15</v>
      </c>
      <c r="L43" s="1">
        <v>1.0628838396729699E-2</v>
      </c>
      <c r="M43" s="1">
        <v>1.09260926095993E-7</v>
      </c>
      <c r="N43" s="1">
        <v>5.7638447334886697E-3</v>
      </c>
      <c r="O43" s="1">
        <v>6.7039293968595096E-3</v>
      </c>
      <c r="P43" s="1">
        <v>5.10771335253968E-5</v>
      </c>
      <c r="Q43" s="1">
        <v>1.9444859307385701E-6</v>
      </c>
      <c r="R43" s="1">
        <v>1.51289505713434E-2</v>
      </c>
      <c r="S43" s="1">
        <v>3.2959619865958002E-5</v>
      </c>
      <c r="T43" s="1">
        <v>6.2763818183759302E-7</v>
      </c>
      <c r="U43" s="1">
        <v>1.2879600798919401E-2</v>
      </c>
      <c r="V43" s="1">
        <v>1.9838948411605301E-2</v>
      </c>
      <c r="W43" s="1">
        <v>3.3731283991595098E-12</v>
      </c>
      <c r="X43" s="1">
        <v>1.06882228570112E-3</v>
      </c>
      <c r="Y43" s="1">
        <v>6.7320017000879395E-7</v>
      </c>
      <c r="Z43" s="1">
        <v>5.7181808030032997E-6</v>
      </c>
      <c r="AA43" s="1">
        <v>7.5520143587823304E-3</v>
      </c>
      <c r="AB43" s="1">
        <v>1.48496736167012E-9</v>
      </c>
      <c r="AC43" s="1">
        <v>1.11859895766774E-23</v>
      </c>
      <c r="AD43" s="1">
        <v>5.0496453296691004E-3</v>
      </c>
      <c r="AE43" s="1">
        <v>8.6322240397638493E-3</v>
      </c>
      <c r="AF43" s="1">
        <v>1.4160293667904E-3</v>
      </c>
      <c r="AG43" s="1">
        <v>6.9514356702385601E-6</v>
      </c>
      <c r="AH43" s="1">
        <v>2.0546907887082602E-6</v>
      </c>
      <c r="AI43" s="1">
        <v>5.4832311591783599E-8</v>
      </c>
      <c r="AJ43" s="1">
        <v>5.1957586845472503E-5</v>
      </c>
      <c r="AK43" s="1">
        <v>2.4863577823018101E-7</v>
      </c>
      <c r="AL43" s="1">
        <v>1.7279917963326799E-2</v>
      </c>
      <c r="AM43" s="1">
        <v>2.9243436330709801E-5</v>
      </c>
      <c r="AN43" s="1">
        <v>1.26609426102115E-8</v>
      </c>
      <c r="AO43" s="1">
        <v>0.18473031774121501</v>
      </c>
      <c r="AP43" s="1">
        <v>4.2388061237740398E-5</v>
      </c>
      <c r="AQ43" s="1">
        <v>3.0345947574843098E-2</v>
      </c>
      <c r="AR43" s="1">
        <v>0.11697114903005</v>
      </c>
      <c r="AS43" s="1">
        <v>1.9353061129185801E-4</v>
      </c>
      <c r="AT43" s="1">
        <v>2.07629070773242E-4</v>
      </c>
      <c r="AU43" s="1">
        <v>4.9090728639996805E-10</v>
      </c>
      <c r="AV43">
        <f>-0.378771473666201-133</f>
        <v>-133.37877147366621</v>
      </c>
      <c r="AW43" s="1">
        <v>4.4877208163394598E-6</v>
      </c>
      <c r="AX43" t="s">
        <v>330</v>
      </c>
      <c r="AY43" s="1">
        <v>6.4796794519512398E-10</v>
      </c>
      <c r="AZ43" s="1">
        <v>9.1587250032751E-14</v>
      </c>
      <c r="BA43" s="1">
        <v>9.4238277401100493E-30</v>
      </c>
      <c r="BB43">
        <f>-0.440369591600669-154</f>
        <v>-154.44036959160067</v>
      </c>
      <c r="BC43" s="1">
        <v>3.7983188968469797E-9</v>
      </c>
      <c r="BD43" s="1">
        <v>1.73809772574979E-2</v>
      </c>
      <c r="BE43" s="1">
        <v>1.6929332396706701E-2</v>
      </c>
      <c r="BF43" s="1">
        <v>4.2880678413691302E-3</v>
      </c>
      <c r="BG43" s="1">
        <v>1.3499186902574199E-10</v>
      </c>
      <c r="BH43" s="1">
        <v>8.8582455653862698E-3</v>
      </c>
      <c r="BI43" s="1">
        <v>1.9404343859140898E-2</v>
      </c>
      <c r="BJ43" s="1">
        <v>2.9678681193621901E-3</v>
      </c>
      <c r="BK43" s="1">
        <v>0.30194176586480898</v>
      </c>
      <c r="BL43" s="1">
        <v>8.1182396890151305E-6</v>
      </c>
      <c r="BM43" s="1">
        <v>8.8705960018629297E-7</v>
      </c>
      <c r="BN43" s="1">
        <v>1.49988349489415E-9</v>
      </c>
      <c r="BO43" s="1">
        <v>1.9341742105729298E-5</v>
      </c>
      <c r="BP43" s="1">
        <v>3.1124868276560102E-8</v>
      </c>
      <c r="BQ43" s="1">
        <v>2.0362368751052601E-5</v>
      </c>
      <c r="BR43" s="1">
        <v>5.3803251976891204E-6</v>
      </c>
      <c r="BS43" s="1">
        <v>2.0402174512540502E-3</v>
      </c>
      <c r="BT43" s="1">
        <v>2.8782438982965799E-5</v>
      </c>
      <c r="BU43" s="1">
        <v>7.7230330537937892E-6</v>
      </c>
      <c r="BV43" s="1">
        <v>6.4756716503824497E-6</v>
      </c>
      <c r="BW43" s="1">
        <v>1.4562592677056401E-8</v>
      </c>
      <c r="BX43" s="1">
        <v>1000000</v>
      </c>
      <c r="BY43" s="1">
        <v>209000</v>
      </c>
      <c r="BZ43" s="1">
        <v>20000</v>
      </c>
      <c r="CA43" s="1">
        <v>0</v>
      </c>
      <c r="CB43" s="1">
        <v>1</v>
      </c>
    </row>
    <row r="44" spans="1:80" x14ac:dyDescent="0.2">
      <c r="A44" s="1">
        <v>194400</v>
      </c>
      <c r="B44" s="1">
        <v>1.48012976350208E-2</v>
      </c>
      <c r="C44" s="1">
        <v>3.50149687296173E-3</v>
      </c>
      <c r="D44" s="1">
        <v>2.5168814762247499E-2</v>
      </c>
      <c r="E44" s="1">
        <v>1.5882737806586101E-2</v>
      </c>
      <c r="F44" s="1">
        <v>1.1235279552926801E-2</v>
      </c>
      <c r="G44" s="1">
        <v>6.7129189300609102E-3</v>
      </c>
      <c r="H44" s="1">
        <v>8.1744237895486505E-3</v>
      </c>
      <c r="I44" s="1">
        <v>0.22852005003032899</v>
      </c>
      <c r="J44" s="1">
        <v>3.5198702364978997E-2</v>
      </c>
      <c r="K44" s="1">
        <v>7.4492570384832307E-15</v>
      </c>
      <c r="L44" s="1">
        <v>1.06168405842243E-2</v>
      </c>
      <c r="M44" s="1">
        <v>9.7745662808806296E-8</v>
      </c>
      <c r="N44" s="1">
        <v>6.0298804058286299E-3</v>
      </c>
      <c r="O44" s="1">
        <v>6.5776855278783502E-3</v>
      </c>
      <c r="P44" s="1">
        <v>4.86922500516731E-5</v>
      </c>
      <c r="Q44" s="1">
        <v>1.75613111035575E-6</v>
      </c>
      <c r="R44" s="1">
        <v>1.5161669733522501E-2</v>
      </c>
      <c r="S44" s="1">
        <v>5.1170641500718202E-6</v>
      </c>
      <c r="T44" s="1">
        <v>6.4156493365366801E-7</v>
      </c>
      <c r="U44" s="1">
        <v>1.28208619938751E-2</v>
      </c>
      <c r="V44" s="1">
        <v>1.96337248642178E-2</v>
      </c>
      <c r="W44" s="1">
        <v>2.0986694028138401E-11</v>
      </c>
      <c r="X44" s="1">
        <v>1.0263575435232801E-3</v>
      </c>
      <c r="Y44" s="1">
        <v>6.0038888761518598E-7</v>
      </c>
      <c r="Z44" s="1">
        <v>2.03576946903177E-5</v>
      </c>
      <c r="AA44" s="1">
        <v>7.5514175671691896E-3</v>
      </c>
      <c r="AB44" s="1">
        <v>5.5091155876651997E-9</v>
      </c>
      <c r="AC44" s="1">
        <v>3.3802910795572502E-23</v>
      </c>
      <c r="AD44" s="1">
        <v>5.0437249780347403E-3</v>
      </c>
      <c r="AE44" s="1">
        <v>8.4694615199701392E-3</v>
      </c>
      <c r="AF44" s="1">
        <v>1.3802046211015299E-3</v>
      </c>
      <c r="AG44" s="1">
        <v>5.3703327852053097E-6</v>
      </c>
      <c r="AH44" s="1">
        <v>8.67105185821369E-7</v>
      </c>
      <c r="AI44" s="1">
        <v>1.65876038943961E-6</v>
      </c>
      <c r="AJ44" s="1">
        <v>5.5217941691893697E-5</v>
      </c>
      <c r="AK44" s="1">
        <v>4.05621942241391E-6</v>
      </c>
      <c r="AL44" s="1">
        <v>1.7178995562155099E-2</v>
      </c>
      <c r="AM44" s="1">
        <v>2.8834941351733399E-5</v>
      </c>
      <c r="AN44" s="1">
        <v>3.23844004267259E-7</v>
      </c>
      <c r="AO44" s="1">
        <v>0.18636015029620001</v>
      </c>
      <c r="AP44" s="1">
        <v>4.2977188145403701E-5</v>
      </c>
      <c r="AQ44" s="1">
        <v>3.0464307927381199E-2</v>
      </c>
      <c r="AR44" s="1">
        <v>0.11705202756493301</v>
      </c>
      <c r="AS44" s="1">
        <v>1.7837668595258101E-4</v>
      </c>
      <c r="AT44" s="1">
        <v>2.0387197655074099E-4</v>
      </c>
      <c r="AU44" s="1">
        <v>2.2151246046808401E-9</v>
      </c>
      <c r="AV44">
        <f>-0.855703779744331-134</f>
        <v>-134.85570377974432</v>
      </c>
      <c r="AW44" s="1">
        <v>1.1283350354815099E-5</v>
      </c>
      <c r="AX44" t="s">
        <v>331</v>
      </c>
      <c r="AY44" s="1">
        <v>5.3966614405023603E-10</v>
      </c>
      <c r="AZ44" s="1">
        <v>5.8667600351738696E-14</v>
      </c>
      <c r="BA44" s="1">
        <v>5.80466159198826E-30</v>
      </c>
      <c r="BB44">
        <f>-0.894338623032234-156</f>
        <v>-156.89433862303224</v>
      </c>
      <c r="BC44" s="1">
        <v>3.0856744177706899E-9</v>
      </c>
      <c r="BD44" s="1">
        <v>1.70993700821921E-2</v>
      </c>
      <c r="BE44" s="1">
        <v>1.6286536785787901E-2</v>
      </c>
      <c r="BF44" s="1">
        <v>4.2097519859101802E-3</v>
      </c>
      <c r="BG44" s="1">
        <v>9.2396586432593802E-10</v>
      </c>
      <c r="BH44" s="1">
        <v>9.0865102800546695E-3</v>
      </c>
      <c r="BI44" s="1">
        <v>1.9422013544158501E-2</v>
      </c>
      <c r="BJ44" s="1">
        <v>2.9068426508440499E-3</v>
      </c>
      <c r="BK44" s="1">
        <v>0.300876686464707</v>
      </c>
      <c r="BL44" s="1">
        <v>3.1307598291822101E-5</v>
      </c>
      <c r="BM44" s="1">
        <v>2.2486015538876401E-6</v>
      </c>
      <c r="BN44" s="1">
        <v>1.3950488415340199E-9</v>
      </c>
      <c r="BO44" s="1">
        <v>2.7131361167012799E-5</v>
      </c>
      <c r="BP44" s="1">
        <v>3.1727419961752901E-8</v>
      </c>
      <c r="BQ44" s="1">
        <v>3.4458729738215602E-5</v>
      </c>
      <c r="BR44" s="1">
        <v>3.4975382669074498E-5</v>
      </c>
      <c r="BS44" s="1">
        <v>1.8725424993531899E-3</v>
      </c>
      <c r="BT44" s="1">
        <v>4.8933363006308703E-6</v>
      </c>
      <c r="BU44" s="1">
        <v>9.3149492585331193E-6</v>
      </c>
      <c r="BV44" s="1">
        <v>7.0730574097517503E-6</v>
      </c>
      <c r="BW44" s="1">
        <v>9.15439257697581E-8</v>
      </c>
      <c r="BX44" s="1">
        <v>1000000</v>
      </c>
      <c r="BY44" s="1">
        <v>209000</v>
      </c>
      <c r="BZ44" s="1">
        <v>20000</v>
      </c>
      <c r="CA44" s="1">
        <v>0</v>
      </c>
      <c r="CB44" s="1">
        <v>1</v>
      </c>
    </row>
    <row r="45" spans="1:80" x14ac:dyDescent="0.2">
      <c r="A45" s="1">
        <v>198000</v>
      </c>
      <c r="B45" s="1">
        <v>1.52086018556399E-2</v>
      </c>
      <c r="C45" s="1">
        <v>3.52398771085928E-3</v>
      </c>
      <c r="D45" s="1">
        <v>2.6030149631789901E-2</v>
      </c>
      <c r="E45" s="1">
        <v>1.6502303800195999E-2</v>
      </c>
      <c r="F45" s="1">
        <v>1.1672763677283199E-2</v>
      </c>
      <c r="G45" s="1">
        <v>7.02767130051897E-3</v>
      </c>
      <c r="H45" s="1">
        <v>8.1910128879297099E-3</v>
      </c>
      <c r="I45" s="1">
        <v>0.22858605201197499</v>
      </c>
      <c r="J45" s="1">
        <v>3.47913981443599E-2</v>
      </c>
      <c r="K45" s="1">
        <v>1.5191352439907399E-14</v>
      </c>
      <c r="L45" s="1">
        <v>1.05835970739117E-2</v>
      </c>
      <c r="M45" s="1">
        <v>7.0247142062272201E-8</v>
      </c>
      <c r="N45" s="1">
        <v>6.7510257397445502E-3</v>
      </c>
      <c r="O45" s="1">
        <v>6.6348100544505097E-3</v>
      </c>
      <c r="P45" s="1">
        <v>4.4402428135318199E-5</v>
      </c>
      <c r="Q45" s="1">
        <v>1.4069020751038101E-6</v>
      </c>
      <c r="R45" s="1">
        <v>1.54039906775257E-2</v>
      </c>
      <c r="S45" s="1">
        <v>1.4643177139183001E-6</v>
      </c>
      <c r="T45" s="1">
        <v>9.9812352653701193E-7</v>
      </c>
      <c r="U45" s="1">
        <v>1.2659162058621E-2</v>
      </c>
      <c r="V45" s="1">
        <v>1.9074941384275498E-2</v>
      </c>
      <c r="W45" s="1">
        <v>4.0023602939327601E-11</v>
      </c>
      <c r="X45" s="1">
        <v>9.1708495481076103E-4</v>
      </c>
      <c r="Y45" s="1">
        <v>4.3691562691599301E-7</v>
      </c>
      <c r="Z45" s="1">
        <v>2.0172532636590899E-5</v>
      </c>
      <c r="AA45" s="1">
        <v>7.5873560868062696E-3</v>
      </c>
      <c r="AB45" s="1">
        <v>7.0923322999572099E-9</v>
      </c>
      <c r="AC45" s="1">
        <v>7.3521081510596797E-23</v>
      </c>
      <c r="AD45" s="1">
        <v>5.0214763483540197E-3</v>
      </c>
      <c r="AE45" s="1">
        <v>8.0334293350301407E-3</v>
      </c>
      <c r="AF45" s="1">
        <v>1.2854110718214799E-3</v>
      </c>
      <c r="AG45" s="1">
        <v>4.0014314448286096E-6</v>
      </c>
      <c r="AH45" s="1">
        <v>6.6988327060860304E-7</v>
      </c>
      <c r="AI45" s="1">
        <v>6.3008287143725197E-6</v>
      </c>
      <c r="AJ45" s="1">
        <v>6.2863661535084603E-5</v>
      </c>
      <c r="AK45" s="1">
        <v>1.4569488882171999E-5</v>
      </c>
      <c r="AL45" s="1">
        <v>1.69669569924614E-2</v>
      </c>
      <c r="AM45" s="1">
        <v>2.7702697742388999E-5</v>
      </c>
      <c r="AN45" s="1">
        <v>1.20850088571457E-6</v>
      </c>
      <c r="AO45" s="1">
        <v>0.1906550518955</v>
      </c>
      <c r="AP45" s="1">
        <v>4.1559484399497903E-5</v>
      </c>
      <c r="AQ45" s="1">
        <v>3.0779446780861901E-2</v>
      </c>
      <c r="AR45" s="1">
        <v>0.116901668003522</v>
      </c>
      <c r="AS45" s="1">
        <v>1.5409673394788101E-4</v>
      </c>
      <c r="AT45" s="1">
        <v>1.8749579652907599E-4</v>
      </c>
      <c r="AU45" s="1">
        <v>5.3629033867912297E-9</v>
      </c>
      <c r="AV45">
        <f>-0.153541464197625-134</f>
        <v>-134.15354146419762</v>
      </c>
      <c r="AW45" s="1">
        <v>1.5226768990155E-5</v>
      </c>
      <c r="AX45" t="s">
        <v>332</v>
      </c>
      <c r="AY45" s="1">
        <v>3.4769386347001202E-10</v>
      </c>
      <c r="AZ45" s="1">
        <v>2.9692920157732797E-14</v>
      </c>
      <c r="BA45" s="1">
        <v>2.3913795671540199E-30</v>
      </c>
      <c r="BB45">
        <f>-0.196636558261297-157</f>
        <v>-157.1966365582613</v>
      </c>
      <c r="BC45" s="1">
        <v>2.16717852623892E-9</v>
      </c>
      <c r="BD45" s="1">
        <v>1.6347577023360201E-2</v>
      </c>
      <c r="BE45" s="1">
        <v>1.4579906899624601E-2</v>
      </c>
      <c r="BF45" s="1">
        <v>4.0061444658870196E-3</v>
      </c>
      <c r="BG45" s="1">
        <v>1.8251061150258801E-9</v>
      </c>
      <c r="BH45" s="1">
        <v>9.6442155245375499E-3</v>
      </c>
      <c r="BI45" s="1">
        <v>1.9448047778787701E-2</v>
      </c>
      <c r="BJ45" s="1">
        <v>2.7365640388582399E-3</v>
      </c>
      <c r="BK45" s="1">
        <v>0.30020155604144699</v>
      </c>
      <c r="BL45" s="1">
        <v>4.5023092992931903E-5</v>
      </c>
      <c r="BM45" s="1">
        <v>3.0037790425136699E-6</v>
      </c>
      <c r="BN45" s="1">
        <v>1.48773642177712E-9</v>
      </c>
      <c r="BO45" s="1">
        <v>4.1423109943218198E-5</v>
      </c>
      <c r="BP45" s="1">
        <v>4.0470285861188799E-8</v>
      </c>
      <c r="BQ45" s="1">
        <v>4.8368700813263001E-5</v>
      </c>
      <c r="BR45" s="1">
        <v>4.5805824840143303E-5</v>
      </c>
      <c r="BS45" s="1">
        <v>1.2891407040082801E-3</v>
      </c>
      <c r="BT45" s="1">
        <v>2.0398985779277501E-6</v>
      </c>
      <c r="BU45" s="1">
        <v>1.4996715586426399E-5</v>
      </c>
      <c r="BV45" s="1">
        <v>1.03956311818775E-5</v>
      </c>
      <c r="BW45" s="1">
        <v>1.79645211443911E-7</v>
      </c>
      <c r="BX45" s="1">
        <v>1000000</v>
      </c>
      <c r="BY45" s="1">
        <v>209000</v>
      </c>
      <c r="BZ45" s="1">
        <v>20000</v>
      </c>
      <c r="CA45" s="1">
        <v>0</v>
      </c>
      <c r="CB45" s="1">
        <v>1</v>
      </c>
    </row>
    <row r="46" spans="1:80" x14ac:dyDescent="0.2">
      <c r="A46" s="1">
        <v>201600</v>
      </c>
      <c r="B46" s="1">
        <v>1.58446810707739E-2</v>
      </c>
      <c r="C46" s="1">
        <v>3.5570271530110998E-3</v>
      </c>
      <c r="D46" s="1">
        <v>2.7575378148733499E-2</v>
      </c>
      <c r="E46" s="1">
        <v>1.75643137802752E-2</v>
      </c>
      <c r="F46" s="1">
        <v>1.24249180874657E-2</v>
      </c>
      <c r="G46" s="1">
        <v>7.5446326428730802E-3</v>
      </c>
      <c r="H46" s="1">
        <v>8.2146246754523592E-3</v>
      </c>
      <c r="I46" s="1">
        <v>0.22868160438042601</v>
      </c>
      <c r="J46" s="1">
        <v>3.4155318929225902E-2</v>
      </c>
      <c r="K46" s="1">
        <v>2.1016159741042699E-14</v>
      </c>
      <c r="L46" s="1">
        <v>1.05311079715673E-2</v>
      </c>
      <c r="M46" s="1">
        <v>4.1300812203349999E-8</v>
      </c>
      <c r="N46" s="1">
        <v>7.1988633425648296E-3</v>
      </c>
      <c r="O46" s="1">
        <v>6.7862604323353504E-3</v>
      </c>
      <c r="P46" s="1">
        <v>3.8844468821146702E-5</v>
      </c>
      <c r="Q46" s="1">
        <v>1.01001045991368E-6</v>
      </c>
      <c r="R46" s="1">
        <v>1.5732390139580402E-2</v>
      </c>
      <c r="S46" s="1">
        <v>8.8130966791652295E-7</v>
      </c>
      <c r="T46" s="1">
        <v>1.1544978966679301E-6</v>
      </c>
      <c r="U46" s="1">
        <v>1.2406981578336E-2</v>
      </c>
      <c r="V46" s="1">
        <v>1.8221487720090201E-2</v>
      </c>
      <c r="W46" s="1">
        <v>5.3141262200788699E-11</v>
      </c>
      <c r="X46" s="1">
        <v>7.6719073574726298E-4</v>
      </c>
      <c r="Y46" s="1">
        <v>2.6397394569040201E-7</v>
      </c>
      <c r="Z46" s="1">
        <v>1.9774369603613402E-5</v>
      </c>
      <c r="AA46" s="1">
        <v>7.68438330881891E-3</v>
      </c>
      <c r="AB46" s="1">
        <v>7.0689372327143399E-9</v>
      </c>
      <c r="AC46" s="1">
        <v>1.2001796897186E-22</v>
      </c>
      <c r="AD46" s="1">
        <v>4.9935052412737203E-3</v>
      </c>
      <c r="AE46" s="1">
        <v>7.3877076611479804E-3</v>
      </c>
      <c r="AF46" s="1">
        <v>1.1482927027481301E-3</v>
      </c>
      <c r="AG46" s="1">
        <v>3.47387657711748E-6</v>
      </c>
      <c r="AH46" s="1">
        <v>5.9699915644948795E-7</v>
      </c>
      <c r="AI46" s="1">
        <v>1.05477172388698E-5</v>
      </c>
      <c r="AJ46" s="1">
        <v>6.5114494574371E-5</v>
      </c>
      <c r="AK46" s="1">
        <v>2.8877851301862101E-5</v>
      </c>
      <c r="AL46" s="1">
        <v>1.6670134004539001E-2</v>
      </c>
      <c r="AM46" s="1">
        <v>2.56845287137358E-5</v>
      </c>
      <c r="AN46" s="1">
        <v>2.1694634389586002E-6</v>
      </c>
      <c r="AO46" s="1">
        <v>0.196771610857878</v>
      </c>
      <c r="AP46" s="1">
        <v>3.8500154096572898E-5</v>
      </c>
      <c r="AQ46" s="1">
        <v>3.1243344132749502E-2</v>
      </c>
      <c r="AR46" s="1">
        <v>0.116559940949356</v>
      </c>
      <c r="AS46" s="1">
        <v>1.2544322130176E-4</v>
      </c>
      <c r="AT46" s="1">
        <v>1.6678803414319E-4</v>
      </c>
      <c r="AU46" s="1">
        <v>7.6969956577145003E-9</v>
      </c>
      <c r="AV46">
        <f>-0.150590851552528-135</f>
        <v>-135.15059085155252</v>
      </c>
      <c r="AW46" s="1">
        <v>1.7236674634198399E-5</v>
      </c>
      <c r="AX46" t="s">
        <v>333</v>
      </c>
      <c r="AY46" s="1">
        <v>1.7662268724178201E-10</v>
      </c>
      <c r="AZ46" s="1">
        <v>1.20239956496937E-14</v>
      </c>
      <c r="BA46" s="1">
        <v>6.4356712373079497E-31</v>
      </c>
      <c r="BB46">
        <f>-0.303410697413426-159</f>
        <v>-159.30341069741343</v>
      </c>
      <c r="BC46" s="1">
        <v>1.33220089063326E-9</v>
      </c>
      <c r="BD46" s="1">
        <v>1.54535006514995E-2</v>
      </c>
      <c r="BE46" s="1">
        <v>1.26836788878177E-2</v>
      </c>
      <c r="BF46" s="1">
        <v>3.6965322377231001E-3</v>
      </c>
      <c r="BG46" s="1">
        <v>2.4997931457619202E-9</v>
      </c>
      <c r="BH46" s="1">
        <v>1.01741155675201E-2</v>
      </c>
      <c r="BI46" s="1">
        <v>1.9453369968640999E-2</v>
      </c>
      <c r="BJ46" s="1">
        <v>2.4899340129116302E-3</v>
      </c>
      <c r="BK46" s="1">
        <v>0.29965808866356097</v>
      </c>
      <c r="BL46" s="1">
        <v>5.1583689275540199E-5</v>
      </c>
      <c r="BM46" s="1">
        <v>3.3312279744722802E-6</v>
      </c>
      <c r="BN46" s="1">
        <v>1.17808912354786E-9</v>
      </c>
      <c r="BO46" s="1">
        <v>5.0311773140377897E-5</v>
      </c>
      <c r="BP46" s="1">
        <v>4.0702691509765598E-8</v>
      </c>
      <c r="BQ46" s="1">
        <v>5.72668907938486E-5</v>
      </c>
      <c r="BR46" s="1">
        <v>5.20461905916548E-5</v>
      </c>
      <c r="BS46" s="1">
        <v>1.1032690632519801E-3</v>
      </c>
      <c r="BT46" s="1">
        <v>1.4378123286585701E-6</v>
      </c>
      <c r="BU46" s="1">
        <v>1.8385161632814999E-5</v>
      </c>
      <c r="BV46" s="1">
        <v>1.25801964320689E-5</v>
      </c>
      <c r="BW46" s="1">
        <v>2.4967249706125201E-7</v>
      </c>
      <c r="BX46" s="1">
        <v>1000000</v>
      </c>
      <c r="BY46" s="1">
        <v>209000</v>
      </c>
      <c r="BZ46" s="1">
        <v>20000</v>
      </c>
      <c r="CA46" s="1">
        <v>0</v>
      </c>
      <c r="CB46" s="1">
        <v>1</v>
      </c>
    </row>
    <row r="47" spans="1:80" x14ac:dyDescent="0.2">
      <c r="A47" s="1">
        <v>205200</v>
      </c>
      <c r="B47" s="1">
        <v>1.6634118959298699E-2</v>
      </c>
      <c r="C47" s="1">
        <v>3.5968925824207401E-3</v>
      </c>
      <c r="D47" s="1">
        <v>2.9534973909819202E-2</v>
      </c>
      <c r="E47" s="1">
        <v>1.8926737519107201E-2</v>
      </c>
      <c r="F47" s="1">
        <v>1.33530516742761E-2</v>
      </c>
      <c r="G47" s="1">
        <v>8.1898911360338104E-3</v>
      </c>
      <c r="H47" s="1">
        <v>8.2464030650259007E-3</v>
      </c>
      <c r="I47" s="1">
        <v>0.22880508050885101</v>
      </c>
      <c r="J47" s="1">
        <v>3.3365881040700998E-2</v>
      </c>
      <c r="K47" s="1">
        <v>2.4220629014661599E-14</v>
      </c>
      <c r="L47" s="1">
        <v>1.04649611469987E-2</v>
      </c>
      <c r="M47" s="1">
        <v>2.15744542082979E-8</v>
      </c>
      <c r="N47" s="1">
        <v>7.4539830714418802E-3</v>
      </c>
      <c r="O47" s="1">
        <v>7.1181769836768704E-3</v>
      </c>
      <c r="P47" s="1">
        <v>3.3680546045308398E-5</v>
      </c>
      <c r="Q47" s="1">
        <v>6.8571481688409404E-7</v>
      </c>
      <c r="R47" s="1">
        <v>1.60359929443234E-2</v>
      </c>
      <c r="S47" s="1">
        <v>7.4570954352191397E-7</v>
      </c>
      <c r="T47" s="1">
        <v>1.2889689919686901E-6</v>
      </c>
      <c r="U47" s="1">
        <v>1.2094591855467299E-2</v>
      </c>
      <c r="V47" s="1">
        <v>1.7194525187183E-2</v>
      </c>
      <c r="W47" s="1">
        <v>5.9361061748875806E-11</v>
      </c>
      <c r="X47" s="1">
        <v>6.1189521497648604E-4</v>
      </c>
      <c r="Y47" s="1">
        <v>1.3938361593872001E-7</v>
      </c>
      <c r="Z47" s="1">
        <v>1.9849034837698701E-5</v>
      </c>
      <c r="AA47" s="1">
        <v>7.76262807312233E-3</v>
      </c>
      <c r="AB47" s="1">
        <v>6.5469388690098299E-9</v>
      </c>
      <c r="AC47" s="1">
        <v>1.6241742570019801E-22</v>
      </c>
      <c r="AD47" s="1">
        <v>4.95959464936739E-3</v>
      </c>
      <c r="AE47" s="1">
        <v>6.6433942691848796E-3</v>
      </c>
      <c r="AF47" s="1">
        <v>9.9532943896506209E-4</v>
      </c>
      <c r="AG47" s="1">
        <v>3.0629923607943301E-6</v>
      </c>
      <c r="AH47" s="1">
        <v>5.2912906743372802E-7</v>
      </c>
      <c r="AI47" s="1">
        <v>1.1989269312814999E-5</v>
      </c>
      <c r="AJ47" s="1">
        <v>6.0535345221010201E-5</v>
      </c>
      <c r="AK47" s="1">
        <v>4.2160910185352099E-5</v>
      </c>
      <c r="AL47" s="1">
        <v>1.6227190733309398E-2</v>
      </c>
      <c r="AM47" s="1">
        <v>2.3080838745127001E-5</v>
      </c>
      <c r="AN47" s="1">
        <v>2.6775788837140299E-6</v>
      </c>
      <c r="AO47" s="1">
        <v>0.20351651843291599</v>
      </c>
      <c r="AP47" s="1">
        <v>3.4841266090087702E-5</v>
      </c>
      <c r="AQ47" s="1">
        <v>3.17752997571202E-2</v>
      </c>
      <c r="AR47" s="1">
        <v>0.116102007711736</v>
      </c>
      <c r="AS47" s="1">
        <v>9.7816800252482797E-5</v>
      </c>
      <c r="AT47" s="1">
        <v>1.5028516951056501E-4</v>
      </c>
      <c r="AU47" s="1">
        <v>8.3318856993330605E-9</v>
      </c>
      <c r="AV47">
        <f>-0.911244427193162-137</f>
        <v>-137.91124442719317</v>
      </c>
      <c r="AW47" s="1">
        <v>1.76987877927711E-5</v>
      </c>
      <c r="AX47" t="s">
        <v>334</v>
      </c>
      <c r="AY47" s="1">
        <v>7.5525127546770102E-11</v>
      </c>
      <c r="AZ47" s="1">
        <v>4.1393274743386401E-15</v>
      </c>
      <c r="BA47" s="1">
        <v>1.26416827170351E-31</v>
      </c>
      <c r="BB47">
        <f>-0.340401648735021-161</f>
        <v>-161.34040164873502</v>
      </c>
      <c r="BC47" s="1">
        <v>7.4366961819724396E-10</v>
      </c>
      <c r="BD47" s="1">
        <v>1.462363117143E-2</v>
      </c>
      <c r="BE47" s="1">
        <v>1.1184885999347E-2</v>
      </c>
      <c r="BF47" s="1">
        <v>3.33914764696619E-3</v>
      </c>
      <c r="BG47" s="1">
        <v>2.87339583627402E-9</v>
      </c>
      <c r="BH47" s="1">
        <v>1.0427140732001501E-2</v>
      </c>
      <c r="BI47" s="1">
        <v>1.94097572466361E-2</v>
      </c>
      <c r="BJ47" s="1">
        <v>2.20744038070269E-3</v>
      </c>
      <c r="BK47" s="1">
        <v>0.299389125564887</v>
      </c>
      <c r="BL47" s="1">
        <v>5.4176652505643102E-5</v>
      </c>
      <c r="BM47" s="1">
        <v>3.3293415495975499E-6</v>
      </c>
      <c r="BN47" s="1">
        <v>8.1528134488155104E-10</v>
      </c>
      <c r="BO47" s="1">
        <v>5.4394262542743698E-5</v>
      </c>
      <c r="BP47" s="1">
        <v>3.6955777919619299E-8</v>
      </c>
      <c r="BQ47" s="1">
        <v>6.1674370929612607E-5</v>
      </c>
      <c r="BR47" s="1">
        <v>5.6288434570379099E-5</v>
      </c>
      <c r="BS47" s="1">
        <v>1.0545457335537499E-3</v>
      </c>
      <c r="BT47" s="1">
        <v>1.2738801774150601E-6</v>
      </c>
      <c r="BU47" s="1">
        <v>1.9769854864003099E-5</v>
      </c>
      <c r="BV47" s="1">
        <v>1.39169515157665E-5</v>
      </c>
      <c r="BW47" s="1">
        <v>2.9554503144852898E-7</v>
      </c>
      <c r="BX47" s="1">
        <v>1000000</v>
      </c>
      <c r="BY47" s="1">
        <v>209000</v>
      </c>
      <c r="BZ47" s="1">
        <v>20000</v>
      </c>
      <c r="CA47" s="1">
        <v>0</v>
      </c>
      <c r="CB47" s="1">
        <v>1</v>
      </c>
    </row>
    <row r="48" spans="1:80" x14ac:dyDescent="0.2">
      <c r="A48" s="1">
        <v>208800</v>
      </c>
      <c r="B48" s="1">
        <v>1.75046767254242E-2</v>
      </c>
      <c r="C48" s="1">
        <v>3.64012040461197E-3</v>
      </c>
      <c r="D48" s="1">
        <v>3.1664668105674303E-2</v>
      </c>
      <c r="E48" s="1">
        <v>2.04557982452893E-2</v>
      </c>
      <c r="F48" s="1">
        <v>1.43483991559349E-2</v>
      </c>
      <c r="G48" s="1">
        <v>8.9045109989658103E-3</v>
      </c>
      <c r="H48" s="1">
        <v>8.2857026120078305E-3</v>
      </c>
      <c r="I48" s="1">
        <v>0.228950370061382</v>
      </c>
      <c r="J48" s="1">
        <v>3.2495323274575501E-2</v>
      </c>
      <c r="K48" s="1">
        <v>2.5501014141631102E-14</v>
      </c>
      <c r="L48" s="1">
        <v>1.03906781067221E-2</v>
      </c>
      <c r="M48" s="1">
        <v>1.07082829087853E-8</v>
      </c>
      <c r="N48" s="1">
        <v>7.6325641618977501E-3</v>
      </c>
      <c r="O48" s="1">
        <v>7.5234758758266698E-3</v>
      </c>
      <c r="P48" s="1">
        <v>2.9387299130611101E-5</v>
      </c>
      <c r="Q48" s="1">
        <v>4.5603538392142201E-7</v>
      </c>
      <c r="R48" s="1">
        <v>1.6271544056406399E-2</v>
      </c>
      <c r="S48" s="1">
        <v>7.3176493450752995E-7</v>
      </c>
      <c r="T48" s="1">
        <v>1.40558813601885E-6</v>
      </c>
      <c r="U48" s="1">
        <v>1.1750877464654899E-2</v>
      </c>
      <c r="V48" s="1">
        <v>1.61030121391951E-2</v>
      </c>
      <c r="W48" s="1">
        <v>6.0733549059904801E-11</v>
      </c>
      <c r="X48" s="1">
        <v>4.7383314998922899E-4</v>
      </c>
      <c r="Y48" s="1">
        <v>6.7707432463083306E-8</v>
      </c>
      <c r="Z48" s="1">
        <v>2.0193784648013299E-5</v>
      </c>
      <c r="AA48" s="1">
        <v>7.78387160994221E-3</v>
      </c>
      <c r="AB48" s="1">
        <v>6.0544268344541003E-9</v>
      </c>
      <c r="AC48" s="1">
        <v>1.9222595637751101E-22</v>
      </c>
      <c r="AD48" s="1">
        <v>4.9197439104214499E-3</v>
      </c>
      <c r="AE48" s="1">
        <v>5.8918093303187797E-3</v>
      </c>
      <c r="AF48" s="1">
        <v>8.4678811479244303E-4</v>
      </c>
      <c r="AG48" s="1">
        <v>2.67947332157877E-6</v>
      </c>
      <c r="AH48" s="1">
        <v>4.6539278037465499E-7</v>
      </c>
      <c r="AI48" s="1">
        <v>1.1367026964547401E-5</v>
      </c>
      <c r="AJ48" s="1">
        <v>5.2892117625136398E-5</v>
      </c>
      <c r="AK48" s="1">
        <v>5.1150618013948499E-5</v>
      </c>
      <c r="AL48" s="1">
        <v>1.5648843887363699E-2</v>
      </c>
      <c r="AM48" s="1">
        <v>2.02859309601541E-5</v>
      </c>
      <c r="AN48" s="1">
        <v>2.70381246668419E-6</v>
      </c>
      <c r="AO48" s="1">
        <v>0.210190595327748</v>
      </c>
      <c r="AP48" s="1">
        <v>3.09139731760059E-5</v>
      </c>
      <c r="AQ48" s="1">
        <v>3.2309113460362401E-2</v>
      </c>
      <c r="AR48" s="1">
        <v>0.115590168901357</v>
      </c>
      <c r="AS48" s="1">
        <v>7.4268373135189699E-5</v>
      </c>
      <c r="AT48" s="1">
        <v>1.38999602937328E-4</v>
      </c>
      <c r="AU48" s="1">
        <v>7.8154861381889505E-9</v>
      </c>
      <c r="AV48">
        <f>-0.403777254498767-138</f>
        <v>-138.40377725449878</v>
      </c>
      <c r="AW48" s="1">
        <v>1.7259793940332401E-5</v>
      </c>
      <c r="AX48" t="s">
        <v>335</v>
      </c>
      <c r="AY48" s="1">
        <v>2.9032458787748301E-11</v>
      </c>
      <c r="AZ48" s="1">
        <v>1.2882685421818901E-15</v>
      </c>
      <c r="BA48" s="1">
        <v>2.0401515328664801E-32</v>
      </c>
      <c r="BB48">
        <f>-0.305064874506338-163</f>
        <v>-163.30506487450634</v>
      </c>
      <c r="BC48" s="1">
        <v>3.9111248601893402E-10</v>
      </c>
      <c r="BD48" s="1">
        <v>1.39286172136883E-2</v>
      </c>
      <c r="BE48" s="1">
        <v>1.0198137122212399E-2</v>
      </c>
      <c r="BF48" s="1">
        <v>2.97988225197108E-3</v>
      </c>
      <c r="BG48" s="1">
        <v>3.02568431876752E-9</v>
      </c>
      <c r="BH48" s="1">
        <v>1.03738371400345E-2</v>
      </c>
      <c r="BI48" s="1">
        <v>1.9303496024850101E-2</v>
      </c>
      <c r="BJ48" s="1">
        <v>1.92386597928531E-3</v>
      </c>
      <c r="BK48" s="1">
        <v>0.29944146534183103</v>
      </c>
      <c r="BL48" s="1">
        <v>5.4948884859918298E-5</v>
      </c>
      <c r="BM48" s="1">
        <v>3.14730821689046E-6</v>
      </c>
      <c r="BN48" s="1">
        <v>5.3680737585052202E-10</v>
      </c>
      <c r="BO48" s="1">
        <v>5.5816328374292197E-5</v>
      </c>
      <c r="BP48" s="1">
        <v>3.2363669532355199E-8</v>
      </c>
      <c r="BQ48" s="1">
        <v>6.2871828410714594E-5</v>
      </c>
      <c r="BR48" s="1">
        <v>5.9065444559435797E-5</v>
      </c>
      <c r="BS48" s="1">
        <v>1.05787199369889E-3</v>
      </c>
      <c r="BT48" s="1">
        <v>1.2466225789175601E-6</v>
      </c>
      <c r="BU48" s="1">
        <v>2.0143536497234401E-5</v>
      </c>
      <c r="BV48" s="1">
        <v>1.4658169499029E-5</v>
      </c>
      <c r="BW48" s="1">
        <v>3.2287501376340401E-7</v>
      </c>
      <c r="BX48" s="1">
        <v>1000000</v>
      </c>
      <c r="BY48" s="1">
        <v>209000</v>
      </c>
      <c r="BZ48" s="1">
        <v>20000</v>
      </c>
      <c r="CA48" s="1">
        <v>0</v>
      </c>
      <c r="CB48" s="1">
        <v>1</v>
      </c>
    </row>
    <row r="49" spans="1:80" x14ac:dyDescent="0.2">
      <c r="A49" s="1">
        <v>212400</v>
      </c>
      <c r="B49" s="1">
        <v>1.8411986017677701E-2</v>
      </c>
      <c r="C49" s="1">
        <v>3.68464384294837E-3</v>
      </c>
      <c r="D49" s="1">
        <v>3.3821731101755799E-2</v>
      </c>
      <c r="E49" s="1">
        <v>2.2048439144046202E-2</v>
      </c>
      <c r="F49" s="1">
        <v>1.5358319208096801E-2</v>
      </c>
      <c r="G49" s="1">
        <v>9.6501845327351295E-3</v>
      </c>
      <c r="H49" s="1">
        <v>8.33051454213358E-3</v>
      </c>
      <c r="I49" s="1">
        <v>0.22910938943013201</v>
      </c>
      <c r="J49" s="1">
        <v>3.1588013982322097E-2</v>
      </c>
      <c r="K49" s="1">
        <v>2.5833081887083699E-14</v>
      </c>
      <c r="L49" s="1">
        <v>1.03116953522818E-2</v>
      </c>
      <c r="M49" s="1">
        <v>5.2149185528103796E-9</v>
      </c>
      <c r="N49" s="1">
        <v>7.8094223779665104E-3</v>
      </c>
      <c r="O49" s="1">
        <v>7.9104639824479801E-3</v>
      </c>
      <c r="P49" s="1">
        <v>2.5909995699338002E-5</v>
      </c>
      <c r="Q49" s="1">
        <v>3.0264990108258501E-7</v>
      </c>
      <c r="R49" s="1">
        <v>1.6446597719025902E-2</v>
      </c>
      <c r="S49" s="1">
        <v>7.6724606132978301E-7</v>
      </c>
      <c r="T49" s="1">
        <v>1.5228542566777999E-6</v>
      </c>
      <c r="U49" s="1">
        <v>1.13935390878122E-2</v>
      </c>
      <c r="V49" s="1">
        <v>1.50105916163872E-2</v>
      </c>
      <c r="W49" s="1">
        <v>5.9836163789826905E-11</v>
      </c>
      <c r="X49" s="1">
        <v>3.6030812009712099E-4</v>
      </c>
      <c r="Y49" s="1">
        <v>3.1242243160094902E-8</v>
      </c>
      <c r="Z49" s="1">
        <v>2.0828641479993799E-5</v>
      </c>
      <c r="AA49" s="1">
        <v>7.7481004788838301E-3</v>
      </c>
      <c r="AB49" s="1">
        <v>5.7254719080364003E-9</v>
      </c>
      <c r="AC49" s="1">
        <v>2.0582602894831499E-22</v>
      </c>
      <c r="AD49" s="1">
        <v>4.87413053300703E-3</v>
      </c>
      <c r="AE49" s="1">
        <v>5.1808157114806496E-3</v>
      </c>
      <c r="AF49" s="1">
        <v>7.1217943531029797E-4</v>
      </c>
      <c r="AG49" s="1">
        <v>2.3295597947329598E-6</v>
      </c>
      <c r="AH49" s="1">
        <v>4.0718325973030099E-7</v>
      </c>
      <c r="AI49" s="1">
        <v>9.9186125303170196E-6</v>
      </c>
      <c r="AJ49" s="1">
        <v>4.4906714602221899E-5</v>
      </c>
      <c r="AK49" s="1">
        <v>5.5003408769656302E-5</v>
      </c>
      <c r="AL49" s="1">
        <v>1.49684119910508E-2</v>
      </c>
      <c r="AM49" s="1">
        <v>1.75695265122829E-5</v>
      </c>
      <c r="AN49" s="1">
        <v>2.4527371679906801E-6</v>
      </c>
      <c r="AO49" s="1">
        <v>0.216563030400718</v>
      </c>
      <c r="AP49" s="1">
        <v>2.6994785817979998E-5</v>
      </c>
      <c r="AQ49" s="1">
        <v>3.28099032485972E-2</v>
      </c>
      <c r="AR49" s="1">
        <v>0.11506268814868401</v>
      </c>
      <c r="AS49" s="1">
        <v>5.5468683209153698E-5</v>
      </c>
      <c r="AT49" s="1">
        <v>1.3118209709935899E-4</v>
      </c>
      <c r="AU49" s="1">
        <v>6.8404183971954199E-9</v>
      </c>
      <c r="AV49">
        <f>-0.146348672387438-139</f>
        <v>-139.14634867238743</v>
      </c>
      <c r="AW49" s="1">
        <v>1.6442814249312201E-5</v>
      </c>
      <c r="AX49" t="s">
        <v>336</v>
      </c>
      <c r="AY49" s="1">
        <v>1.04531044892949E-11</v>
      </c>
      <c r="AZ49" s="1">
        <v>3.7664072205343399E-16</v>
      </c>
      <c r="BA49" s="1">
        <v>2.91382836077384E-33</v>
      </c>
      <c r="BB49">
        <f>-0.232546929591386-165</f>
        <v>-165.23254692959139</v>
      </c>
      <c r="BC49" s="1">
        <v>1.9828014623701401E-10</v>
      </c>
      <c r="BD49" s="1">
        <v>1.3322008958887299E-2</v>
      </c>
      <c r="BE49" s="1">
        <v>9.5946850843311605E-3</v>
      </c>
      <c r="BF49" s="1">
        <v>2.6418879096745899E-3</v>
      </c>
      <c r="BG49" s="1">
        <v>3.0693184139072001E-9</v>
      </c>
      <c r="BH49" s="1">
        <v>1.0095589427021301E-2</v>
      </c>
      <c r="BI49" s="1">
        <v>1.9133636446882599E-2</v>
      </c>
      <c r="BJ49" s="1">
        <v>1.6580708864424201E-3</v>
      </c>
      <c r="BK49" s="1">
        <v>0.29980534342152998</v>
      </c>
      <c r="BL49" s="1">
        <v>5.5231679545557602E-5</v>
      </c>
      <c r="BM49" s="1">
        <v>2.8990683956341898E-6</v>
      </c>
      <c r="BN49" s="1">
        <v>3.4793911224584402E-10</v>
      </c>
      <c r="BO49" s="1">
        <v>5.6038891681506702E-5</v>
      </c>
      <c r="BP49" s="1">
        <v>2.8013190742131601E-8</v>
      </c>
      <c r="BQ49" s="1">
        <v>6.2151166562597599E-5</v>
      </c>
      <c r="BR49" s="1">
        <v>6.1306473938912298E-5</v>
      </c>
      <c r="BS49" s="1">
        <v>1.08561188922972E-3</v>
      </c>
      <c r="BT49" s="1">
        <v>1.27387267768565E-6</v>
      </c>
      <c r="BU49" s="1">
        <v>2.0098803736472999E-5</v>
      </c>
      <c r="BV49" s="1">
        <v>1.49632969719277E-5</v>
      </c>
      <c r="BW49" s="1">
        <v>3.4125952737252298E-7</v>
      </c>
      <c r="BX49" s="1">
        <v>1000000</v>
      </c>
      <c r="BY49" s="1">
        <v>209000</v>
      </c>
      <c r="BZ49" s="1">
        <v>20000</v>
      </c>
      <c r="CA49" s="1">
        <v>0</v>
      </c>
      <c r="CB49" s="1">
        <v>1</v>
      </c>
    </row>
    <row r="50" spans="1:80" x14ac:dyDescent="0.2">
      <c r="A50" s="1">
        <v>216000</v>
      </c>
      <c r="B50" s="1">
        <v>1.9339155195797202E-2</v>
      </c>
      <c r="C50" s="1">
        <v>3.72972423499682E-3</v>
      </c>
      <c r="D50" s="1">
        <v>3.5949137936675701E-2</v>
      </c>
      <c r="E50" s="1">
        <v>2.3645072903723099E-2</v>
      </c>
      <c r="F50" s="1">
        <v>1.6368520103899001E-2</v>
      </c>
      <c r="G50" s="1">
        <v>1.04083596602617E-2</v>
      </c>
      <c r="H50" s="1">
        <v>8.3780873668408192E-3</v>
      </c>
      <c r="I50" s="1">
        <v>0.229273384101743</v>
      </c>
      <c r="J50" s="1">
        <v>3.06608448042026E-2</v>
      </c>
      <c r="K50" s="1">
        <v>2.5909924040514001E-14</v>
      </c>
      <c r="L50" s="1">
        <v>1.02292524827742E-2</v>
      </c>
      <c r="M50" s="1">
        <v>2.5081848259106599E-9</v>
      </c>
      <c r="N50" s="1">
        <v>8.0138039101687094E-3</v>
      </c>
      <c r="O50" s="1">
        <v>8.2475416628564908E-3</v>
      </c>
      <c r="P50" s="1">
        <v>2.3067039275451501E-5</v>
      </c>
      <c r="Q50" s="1">
        <v>2.0192065069624901E-7</v>
      </c>
      <c r="R50" s="1">
        <v>1.6581802089820401E-2</v>
      </c>
      <c r="S50" s="1">
        <v>8.2392843021184703E-7</v>
      </c>
      <c r="T50" s="1">
        <v>1.6550116012254599E-6</v>
      </c>
      <c r="U50" s="1">
        <v>1.1029337787992101E-2</v>
      </c>
      <c r="V50" s="1">
        <v>1.39412496485193E-2</v>
      </c>
      <c r="W50" s="1">
        <v>5.8366774561561505E-11</v>
      </c>
      <c r="X50" s="1">
        <v>2.7010743847140302E-4</v>
      </c>
      <c r="Y50" s="1">
        <v>1.3847647310260799E-8</v>
      </c>
      <c r="Z50" s="1">
        <v>2.17306925231963E-5</v>
      </c>
      <c r="AA50" s="1">
        <v>7.6665456117872496E-3</v>
      </c>
      <c r="AB50" s="1">
        <v>5.54694842861027E-9</v>
      </c>
      <c r="AC50" s="1">
        <v>2.04516516385798E-22</v>
      </c>
      <c r="AD50" s="1">
        <v>4.8225861323421696E-3</v>
      </c>
      <c r="AE50" s="1">
        <v>4.5252533575049396E-3</v>
      </c>
      <c r="AF50" s="1">
        <v>5.9360002411638804E-4</v>
      </c>
      <c r="AG50" s="1">
        <v>2.0140370912922502E-6</v>
      </c>
      <c r="AH50" s="1">
        <v>3.5456381320819502E-7</v>
      </c>
      <c r="AI50" s="1">
        <v>8.3633677686398193E-6</v>
      </c>
      <c r="AJ50" s="1">
        <v>3.75723289212283E-5</v>
      </c>
      <c r="AK50" s="1">
        <v>5.4541125984737398E-5</v>
      </c>
      <c r="AL50" s="1">
        <v>1.42134685991027E-2</v>
      </c>
      <c r="AM50" s="1">
        <v>1.50499680590687E-5</v>
      </c>
      <c r="AN50" s="1">
        <v>2.1052594988551499E-6</v>
      </c>
      <c r="AO50" s="1">
        <v>0.22263387498015899</v>
      </c>
      <c r="AP50" s="1">
        <v>2.3290413429033001E-5</v>
      </c>
      <c r="AQ50" s="1">
        <v>3.3266381481156702E-2</v>
      </c>
      <c r="AR50" s="1">
        <v>0.114535270284205</v>
      </c>
      <c r="AS50" s="1">
        <v>4.0895375027349399E-5</v>
      </c>
      <c r="AT50" s="1">
        <v>1.2531989931760699E-4</v>
      </c>
      <c r="AU50" s="1">
        <v>5.8198526710537198E-9</v>
      </c>
      <c r="AV50">
        <f>-0.45323295846453-141</f>
        <v>-141.45323295846453</v>
      </c>
      <c r="AW50" s="1">
        <v>1.5562105459305399E-5</v>
      </c>
      <c r="AX50" t="s">
        <v>337</v>
      </c>
      <c r="AY50" s="1">
        <v>3.5760715406631599E-12</v>
      </c>
      <c r="AZ50" s="1">
        <v>1.0482332303902701E-16</v>
      </c>
      <c r="BA50" s="1">
        <v>3.7820690423222499E-34</v>
      </c>
      <c r="BB50">
        <f>-0.157653307155301-167</f>
        <v>-167.1576533071553</v>
      </c>
      <c r="BC50" s="1">
        <v>9.7667542791277006E-11</v>
      </c>
      <c r="BD50" s="1">
        <v>1.27371773795099E-2</v>
      </c>
      <c r="BE50" s="1">
        <v>9.2231986599384495E-3</v>
      </c>
      <c r="BF50" s="1">
        <v>2.33183319254042E-3</v>
      </c>
      <c r="BG50" s="1">
        <v>3.0842303815842699E-9</v>
      </c>
      <c r="BH50" s="1">
        <v>9.6759121909516903E-3</v>
      </c>
      <c r="BI50" s="1">
        <v>1.8903317438964898E-2</v>
      </c>
      <c r="BJ50" s="1">
        <v>1.4163365731025401E-3</v>
      </c>
      <c r="BK50" s="1">
        <v>0.30046270470970099</v>
      </c>
      <c r="BL50" s="1">
        <v>5.5664878490161002E-5</v>
      </c>
      <c r="BM50" s="1">
        <v>2.6479010170067499E-6</v>
      </c>
      <c r="BN50" s="1">
        <v>2.25365674125301E-10</v>
      </c>
      <c r="BO50" s="1">
        <v>5.5909329249321203E-5</v>
      </c>
      <c r="BP50" s="1">
        <v>2.42377229592714E-8</v>
      </c>
      <c r="BQ50" s="1">
        <v>6.05545621266434E-5</v>
      </c>
      <c r="BR50" s="1">
        <v>6.3596392926902704E-5</v>
      </c>
      <c r="BS50" s="1">
        <v>1.1238700621057701E-3</v>
      </c>
      <c r="BT50" s="1">
        <v>1.3214816336887599E-6</v>
      </c>
      <c r="BU50" s="1">
        <v>1.9948949255585299E-5</v>
      </c>
      <c r="BV50" s="1">
        <v>1.5012797000535801E-5</v>
      </c>
      <c r="BW50" s="1">
        <v>3.58419039544148E-7</v>
      </c>
      <c r="BX50" s="1">
        <v>1000000</v>
      </c>
      <c r="BY50" s="1">
        <v>209000</v>
      </c>
      <c r="BZ50" s="1">
        <v>20000</v>
      </c>
      <c r="CA50" s="1">
        <v>0</v>
      </c>
      <c r="CB50" s="1">
        <v>1</v>
      </c>
    </row>
    <row r="51" spans="1:80" x14ac:dyDescent="0.2">
      <c r="A51" s="1">
        <v>219600</v>
      </c>
      <c r="B51" s="1">
        <v>2.0284915315285701E-2</v>
      </c>
      <c r="C51" s="1">
        <v>3.77535847465095E-3</v>
      </c>
      <c r="D51" s="1">
        <v>3.8033672855454302E-2</v>
      </c>
      <c r="E51" s="1">
        <v>2.5218294372815399E-2</v>
      </c>
      <c r="F51" s="1">
        <v>1.7381300232828498E-2</v>
      </c>
      <c r="G51" s="1">
        <v>1.11727175612375E-2</v>
      </c>
      <c r="H51" s="1">
        <v>8.4257428641832804E-3</v>
      </c>
      <c r="I51" s="1">
        <v>0.22943448465552399</v>
      </c>
      <c r="J51" s="1">
        <v>2.9715084684714101E-2</v>
      </c>
      <c r="K51" s="1">
        <v>2.5970673366965699E-14</v>
      </c>
      <c r="L51" s="1">
        <v>1.0143258131616401E-2</v>
      </c>
      <c r="M51" s="1">
        <v>1.1855037936621801E-9</v>
      </c>
      <c r="N51" s="1">
        <v>8.2486738628249102E-3</v>
      </c>
      <c r="O51" s="1">
        <v>8.5352943275224594E-3</v>
      </c>
      <c r="P51" s="1">
        <v>2.06893495791464E-5</v>
      </c>
      <c r="Q51" s="1">
        <v>1.3567183269829899E-7</v>
      </c>
      <c r="R51" s="1">
        <v>1.6694151931914699E-2</v>
      </c>
      <c r="S51" s="1">
        <v>8.9274702238243405E-7</v>
      </c>
      <c r="T51" s="1">
        <v>1.8096980677088E-6</v>
      </c>
      <c r="U51" s="1">
        <v>1.0658859683005201E-2</v>
      </c>
      <c r="V51" s="1">
        <v>1.2898706073665899E-2</v>
      </c>
      <c r="W51" s="1">
        <v>5.6869813491005799E-11</v>
      </c>
      <c r="X51" s="1">
        <v>1.9949364763788399E-4</v>
      </c>
      <c r="Y51" s="1">
        <v>5.8848550984343501E-9</v>
      </c>
      <c r="Z51" s="1">
        <v>2.2860349712432499E-5</v>
      </c>
      <c r="AA51" s="1">
        <v>7.5484390479432402E-3</v>
      </c>
      <c r="AB51" s="1">
        <v>5.4675129248252097E-9</v>
      </c>
      <c r="AC51" s="1">
        <v>1.92653511272052E-22</v>
      </c>
      <c r="AD51" s="1">
        <v>4.7645016330507602E-3</v>
      </c>
      <c r="AE51" s="1">
        <v>3.9250921551558004E-3</v>
      </c>
      <c r="AF51" s="1">
        <v>4.9012736251434898E-4</v>
      </c>
      <c r="AG51" s="1">
        <v>1.7298912653335001E-6</v>
      </c>
      <c r="AH51" s="1">
        <v>3.0700318725363301E-7</v>
      </c>
      <c r="AI51" s="1">
        <v>6.9505298813151599E-6</v>
      </c>
      <c r="AJ51" s="1">
        <v>3.10927131338698E-5</v>
      </c>
      <c r="AK51" s="1">
        <v>5.1171645965807803E-5</v>
      </c>
      <c r="AL51" s="1">
        <v>1.3402054562522E-2</v>
      </c>
      <c r="AM51" s="1">
        <v>1.27592647848669E-5</v>
      </c>
      <c r="AN51" s="1">
        <v>1.7565448858678599E-6</v>
      </c>
      <c r="AO51" s="1">
        <v>0.22846805493168101</v>
      </c>
      <c r="AP51" s="1">
        <v>1.9894645852164599E-5</v>
      </c>
      <c r="AQ51" s="1">
        <v>3.36776616208741E-2</v>
      </c>
      <c r="AR51" s="1">
        <v>0.114011228349772</v>
      </c>
      <c r="AS51" s="1">
        <v>2.9744616790508101E-5</v>
      </c>
      <c r="AT51" s="1">
        <v>1.20571992288966E-4</v>
      </c>
      <c r="AU51" s="1">
        <v>4.8972609738843402E-9</v>
      </c>
      <c r="AV51">
        <f>-0.119279116780355-142</f>
        <v>-142.11927911678035</v>
      </c>
      <c r="AW51" s="1">
        <v>1.47261382291746E-5</v>
      </c>
      <c r="AX51" t="s">
        <v>338</v>
      </c>
      <c r="AY51" s="1">
        <v>1.1597349723320501E-12</v>
      </c>
      <c r="AZ51" s="1">
        <v>2.7702600006909201E-17</v>
      </c>
      <c r="BA51" s="1">
        <v>4.4423856712804299E-35</v>
      </c>
      <c r="BB51">
        <f>-0.954395011942591-170</f>
        <v>-170.95439501194258</v>
      </c>
      <c r="BC51" s="1">
        <v>4.66771065660803E-11</v>
      </c>
      <c r="BD51" s="1">
        <v>1.2128899853528699E-2</v>
      </c>
      <c r="BE51" s="1">
        <v>8.9773299569643299E-3</v>
      </c>
      <c r="BF51" s="1">
        <v>2.0491440678738E-3</v>
      </c>
      <c r="BG51" s="1">
        <v>3.09793768144471E-9</v>
      </c>
      <c r="BH51" s="1">
        <v>9.1698644069369197E-3</v>
      </c>
      <c r="BI51" s="1">
        <v>1.8614699055769401E-2</v>
      </c>
      <c r="BJ51" s="1">
        <v>1.1991283523251101E-3</v>
      </c>
      <c r="BK51" s="1">
        <v>0.30140215873964099</v>
      </c>
      <c r="BL51" s="1">
        <v>5.6370570647583397E-5</v>
      </c>
      <c r="BM51" s="1">
        <v>2.4136768608905198E-6</v>
      </c>
      <c r="BN51" s="1">
        <v>1.46576378828464E-10</v>
      </c>
      <c r="BO51" s="1">
        <v>5.5704389038685301E-5</v>
      </c>
      <c r="BP51" s="1">
        <v>2.1017879260990499E-8</v>
      </c>
      <c r="BQ51" s="1">
        <v>5.8569673158929201E-5</v>
      </c>
      <c r="BR51" s="1">
        <v>6.6101559632346699E-5</v>
      </c>
      <c r="BS51" s="1">
        <v>1.16754227643931E-3</v>
      </c>
      <c r="BT51" s="1">
        <v>1.3783544084514601E-6</v>
      </c>
      <c r="BU51" s="1">
        <v>1.9784628204726502E-5</v>
      </c>
      <c r="BV51" s="1">
        <v>1.49096092952698E-5</v>
      </c>
      <c r="BW51" s="1">
        <v>3.7746104093232398E-7</v>
      </c>
      <c r="BX51" s="1">
        <v>1000000</v>
      </c>
      <c r="BY51" s="1">
        <v>209000</v>
      </c>
      <c r="BZ51" s="1">
        <v>20000</v>
      </c>
      <c r="CA51" s="1">
        <v>0</v>
      </c>
      <c r="CB51" s="1">
        <v>1</v>
      </c>
    </row>
    <row r="52" spans="1:80" x14ac:dyDescent="0.2">
      <c r="A52" s="1">
        <v>223200</v>
      </c>
      <c r="B52" s="1">
        <v>2.1247790554852802E-2</v>
      </c>
      <c r="C52" s="1">
        <v>3.8215183653262201E-3</v>
      </c>
      <c r="D52" s="1">
        <v>4.0064587990669899E-2</v>
      </c>
      <c r="E52" s="1">
        <v>2.6747721866193098E-2</v>
      </c>
      <c r="F52" s="1">
        <v>1.8396303008036501E-2</v>
      </c>
      <c r="G52" s="1">
        <v>1.19370790282055E-2</v>
      </c>
      <c r="H52" s="1">
        <v>8.4716213050409599E-3</v>
      </c>
      <c r="I52" s="1">
        <v>0.229587348633222</v>
      </c>
      <c r="J52" s="1">
        <v>2.8752209445147E-2</v>
      </c>
      <c r="K52" s="1">
        <v>2.57703387524395E-14</v>
      </c>
      <c r="L52" s="1">
        <v>1.0053628245957499E-2</v>
      </c>
      <c r="M52" s="1">
        <v>5.4905917666639496E-10</v>
      </c>
      <c r="N52" s="1">
        <v>8.5026575721662105E-3</v>
      </c>
      <c r="O52" s="1">
        <v>8.7794909178638292E-3</v>
      </c>
      <c r="P52" s="1">
        <v>1.8655127069468602E-5</v>
      </c>
      <c r="Q52" s="1">
        <v>9.1937757283809299E-8</v>
      </c>
      <c r="R52" s="1">
        <v>1.67924700143132E-2</v>
      </c>
      <c r="S52" s="1">
        <v>9.8490936259050495E-7</v>
      </c>
      <c r="T52" s="1">
        <v>1.9815426340131098E-6</v>
      </c>
      <c r="U52" s="1">
        <v>1.0282772274196701E-2</v>
      </c>
      <c r="V52" s="1">
        <v>1.18865959071145E-2</v>
      </c>
      <c r="W52" s="1">
        <v>5.4835684593824397E-11</v>
      </c>
      <c r="X52" s="1">
        <v>1.4506532177461899E-4</v>
      </c>
      <c r="Y52" s="1">
        <v>2.3933157255671002E-9</v>
      </c>
      <c r="Z52" s="1">
        <v>2.4135296212810799E-5</v>
      </c>
      <c r="AA52" s="1">
        <v>7.3995687247303803E-3</v>
      </c>
      <c r="AB52" s="1">
        <v>5.4116391219903003E-9</v>
      </c>
      <c r="AC52" s="1">
        <v>1.75204920110433E-22</v>
      </c>
      <c r="AD52" s="1">
        <v>4.6994382616754003E-3</v>
      </c>
      <c r="AE52" s="1">
        <v>3.37974626079536E-3</v>
      </c>
      <c r="AF52" s="1">
        <v>4.00730858440241E-4</v>
      </c>
      <c r="AG52" s="1">
        <v>1.4754498919807499E-6</v>
      </c>
      <c r="AH52" s="1">
        <v>2.6423461720707499E-7</v>
      </c>
      <c r="AI52" s="1">
        <v>5.6813015495774399E-6</v>
      </c>
      <c r="AJ52" s="1">
        <v>2.5466047987033899E-5</v>
      </c>
      <c r="AK52" s="1">
        <v>4.6060429550301398E-5</v>
      </c>
      <c r="AL52" s="1">
        <v>1.2551850006151E-2</v>
      </c>
      <c r="AM52" s="1">
        <v>1.0709242351350201E-5</v>
      </c>
      <c r="AN52" s="1">
        <v>1.43806393713436E-6</v>
      </c>
      <c r="AO52" s="1">
        <v>0.234089776149639</v>
      </c>
      <c r="AP52" s="1">
        <v>1.6840261502082E-5</v>
      </c>
      <c r="AQ52" s="1">
        <v>3.4043115699394298E-2</v>
      </c>
      <c r="AR52" s="1">
        <v>0.113494475545297</v>
      </c>
      <c r="AS52" s="1">
        <v>2.1329118608312901E-5</v>
      </c>
      <c r="AT52" s="1">
        <v>1.16562927516589E-4</v>
      </c>
      <c r="AU52" s="1">
        <v>4.0669860449979501E-9</v>
      </c>
      <c r="AV52">
        <f>-0.264151141323863-144</f>
        <v>-144.26415114132385</v>
      </c>
      <c r="AW52" s="1">
        <v>1.38917884687492E-5</v>
      </c>
      <c r="AX52" t="s">
        <v>339</v>
      </c>
      <c r="AY52" s="1">
        <v>3.5567960634434199E-13</v>
      </c>
      <c r="AZ52" s="1">
        <v>6.93404398667948E-18</v>
      </c>
      <c r="BA52" s="1">
        <v>4.6990106103203898E-36</v>
      </c>
      <c r="BB52">
        <f>-0.509468082484128-172</f>
        <v>-172.50946808248412</v>
      </c>
      <c r="BC52" s="1">
        <v>2.1613199021319099E-11</v>
      </c>
      <c r="BD52" s="1">
        <v>1.1481040368943299E-2</v>
      </c>
      <c r="BE52" s="1">
        <v>8.7949529262607799E-3</v>
      </c>
      <c r="BF52" s="1">
        <v>1.79300220411524E-3</v>
      </c>
      <c r="BG52" s="1">
        <v>3.0817061487509499E-9</v>
      </c>
      <c r="BH52" s="1">
        <v>8.6134493522792201E-3</v>
      </c>
      <c r="BI52" s="1">
        <v>1.8270450919395099E-2</v>
      </c>
      <c r="BJ52" s="1">
        <v>1.0064108112154101E-3</v>
      </c>
      <c r="BK52" s="1">
        <v>0.30260396518841598</v>
      </c>
      <c r="BL52" s="1">
        <v>5.6951625458329603E-5</v>
      </c>
      <c r="BM52" s="1">
        <v>2.1894863389231098E-6</v>
      </c>
      <c r="BN52" s="1">
        <v>9.5785548224201297E-11</v>
      </c>
      <c r="BO52" s="1">
        <v>5.5197628569049702E-5</v>
      </c>
      <c r="BP52" s="1">
        <v>1.8192220411116599E-8</v>
      </c>
      <c r="BQ52" s="1">
        <v>5.6133250871852798E-5</v>
      </c>
      <c r="BR52" s="1">
        <v>6.8436919059913304E-5</v>
      </c>
      <c r="BS52" s="1">
        <v>1.2201078793356601E-3</v>
      </c>
      <c r="BT52" s="1">
        <v>1.45531594834957E-6</v>
      </c>
      <c r="BU52" s="1">
        <v>1.9516525873453799E-5</v>
      </c>
      <c r="BV52" s="1">
        <v>1.46360873017597E-5</v>
      </c>
      <c r="BW52" s="1">
        <v>3.9496039797964701E-7</v>
      </c>
      <c r="BX52" s="1">
        <v>1000000</v>
      </c>
      <c r="BY52" s="1">
        <v>209000</v>
      </c>
      <c r="BZ52" s="1">
        <v>20000</v>
      </c>
      <c r="CA52" s="1">
        <v>0</v>
      </c>
      <c r="CB52" s="1">
        <v>1</v>
      </c>
    </row>
    <row r="53" spans="1:80" x14ac:dyDescent="0.2">
      <c r="A53" s="1">
        <v>226800</v>
      </c>
      <c r="B53" s="1">
        <v>2.2208124689563399E-2</v>
      </c>
      <c r="C53" s="1">
        <v>3.8673043929666E-3</v>
      </c>
      <c r="D53" s="1">
        <v>4.19996802968347E-2</v>
      </c>
      <c r="E53" s="1">
        <v>2.8194939856045102E-2</v>
      </c>
      <c r="F53" s="1">
        <v>1.9392275435602201E-2</v>
      </c>
      <c r="G53" s="1">
        <v>1.26819326643404E-2</v>
      </c>
      <c r="H53" s="1">
        <v>8.5149859136147699E-3</v>
      </c>
      <c r="I53" s="1">
        <v>0.229729830728511</v>
      </c>
      <c r="J53" s="1">
        <v>2.7791875310436299E-2</v>
      </c>
      <c r="K53" s="1">
        <v>2.4593029761953901E-14</v>
      </c>
      <c r="L53" s="1">
        <v>9.9620234967357398E-3</v>
      </c>
      <c r="M53" s="1">
        <v>2.52672138583443E-10</v>
      </c>
      <c r="N53" s="1">
        <v>8.7505006368814708E-3</v>
      </c>
      <c r="O53" s="1">
        <v>8.9759944775448502E-3</v>
      </c>
      <c r="P53" s="1">
        <v>1.68941165798721E-5</v>
      </c>
      <c r="Q53" s="1">
        <v>6.3206250352685802E-8</v>
      </c>
      <c r="R53" s="1">
        <v>1.6875219938764601E-2</v>
      </c>
      <c r="S53" s="1">
        <v>1.14186638419097E-6</v>
      </c>
      <c r="T53" s="1">
        <v>2.13984581818962E-6</v>
      </c>
      <c r="U53" s="1">
        <v>9.9088111816208694E-3</v>
      </c>
      <c r="V53" s="1">
        <v>1.0925927518603801E-2</v>
      </c>
      <c r="W53" s="1">
        <v>5.0897137082749199E-11</v>
      </c>
      <c r="X53" s="1">
        <v>1.0443985683042099E-4</v>
      </c>
      <c r="Y53" s="1">
        <v>9.4626658666522404E-10</v>
      </c>
      <c r="Z53" s="1">
        <v>2.5360026593999698E-5</v>
      </c>
      <c r="AA53" s="1">
        <v>7.2264340587560602E-3</v>
      </c>
      <c r="AB53" s="1">
        <v>5.2701922800205999E-9</v>
      </c>
      <c r="AC53" s="1">
        <v>1.5580794183776E-22</v>
      </c>
      <c r="AD53" s="1">
        <v>4.6285872810811297E-3</v>
      </c>
      <c r="AE53" s="1">
        <v>2.8965771884838102E-3</v>
      </c>
      <c r="AF53" s="1">
        <v>3.2558113715905302E-4</v>
      </c>
      <c r="AG53" s="1">
        <v>1.25338243857777E-6</v>
      </c>
      <c r="AH53" s="1">
        <v>2.2675000359671801E-7</v>
      </c>
      <c r="AI53" s="1">
        <v>4.4752082635261404E-6</v>
      </c>
      <c r="AJ53" s="1">
        <v>2.07099589012727E-5</v>
      </c>
      <c r="AK53" s="1">
        <v>3.9743581329966799E-5</v>
      </c>
      <c r="AL53" s="1">
        <v>1.16952516172534E-2</v>
      </c>
      <c r="AM53" s="1">
        <v>8.9304124798075893E-6</v>
      </c>
      <c r="AN53" s="1">
        <v>1.1501205448776301E-6</v>
      </c>
      <c r="AO53" s="1">
        <v>0.23940251000426899</v>
      </c>
      <c r="AP53" s="1">
        <v>1.4159679493797799E-5</v>
      </c>
      <c r="AQ53" s="1">
        <v>3.43570130461038E-2</v>
      </c>
      <c r="AR53" s="1">
        <v>0.11300270681336499</v>
      </c>
      <c r="AS53" s="1">
        <v>1.5154592147309601E-5</v>
      </c>
      <c r="AT53" s="1">
        <v>1.13200057908086E-4</v>
      </c>
      <c r="AU53" s="1">
        <v>3.2732957015517198E-9</v>
      </c>
      <c r="AV53">
        <f>-0.520556751932719-146</f>
        <v>-146.52055675193273</v>
      </c>
      <c r="AW53" s="1">
        <v>1.29166851882431E-5</v>
      </c>
      <c r="AX53" t="s">
        <v>340</v>
      </c>
      <c r="AY53" s="1">
        <v>1.05258443143366E-13</v>
      </c>
      <c r="AZ53" s="1">
        <v>1.67502084140253E-18</v>
      </c>
      <c r="BA53" s="1">
        <v>4.6436117011036901E-37</v>
      </c>
      <c r="BB53">
        <f>-0.247104928786933-174</f>
        <v>-174.24710492878694</v>
      </c>
      <c r="BC53" s="1">
        <v>9.8054144665684007E-12</v>
      </c>
      <c r="BD53" s="1">
        <v>1.0811187724876801E-2</v>
      </c>
      <c r="BE53" s="1">
        <v>8.6471129385508605E-3</v>
      </c>
      <c r="BF53" s="1">
        <v>1.5663929632389201E-3</v>
      </c>
      <c r="BG53" s="1">
        <v>2.95142746252569E-9</v>
      </c>
      <c r="BH53" s="1">
        <v>8.0416199082630306E-3</v>
      </c>
      <c r="BI53" s="1">
        <v>1.78814926653133E-2</v>
      </c>
      <c r="BJ53" s="1">
        <v>8.4051217175586796E-4</v>
      </c>
      <c r="BK53" s="1">
        <v>0.30399233887208799</v>
      </c>
      <c r="BL53" s="1">
        <v>5.6411359584944102E-5</v>
      </c>
      <c r="BM53" s="1">
        <v>1.95581592816479E-6</v>
      </c>
      <c r="BN53" s="1">
        <v>6.2999136977316202E-11</v>
      </c>
      <c r="BO53" s="1">
        <v>5.3720804467229303E-5</v>
      </c>
      <c r="BP53" s="1">
        <v>1.5580055637980999E-8</v>
      </c>
      <c r="BQ53" s="1">
        <v>5.2771624716883598E-5</v>
      </c>
      <c r="BR53" s="1">
        <v>6.9452762512237404E-5</v>
      </c>
      <c r="BS53" s="1">
        <v>1.2942593366768701E-3</v>
      </c>
      <c r="BT53" s="1">
        <v>1.5910529989531E-6</v>
      </c>
      <c r="BU53" s="1">
        <v>1.8907634707429501E-5</v>
      </c>
      <c r="BV53" s="1">
        <v>1.40623903691973E-5</v>
      </c>
      <c r="BW53" s="1">
        <v>3.9884005185606699E-7</v>
      </c>
      <c r="BX53" s="1">
        <v>1000000</v>
      </c>
      <c r="BY53" s="1">
        <v>209000</v>
      </c>
      <c r="BZ53" s="1">
        <v>20000</v>
      </c>
      <c r="CA53" s="1">
        <v>0</v>
      </c>
      <c r="CB53" s="1">
        <v>1</v>
      </c>
    </row>
    <row r="54" spans="1:80" x14ac:dyDescent="0.2">
      <c r="A54" s="1">
        <v>230400</v>
      </c>
      <c r="B54" s="1">
        <v>2.3110239799382402E-2</v>
      </c>
      <c r="C54" s="1">
        <v>3.9101205408583204E-3</v>
      </c>
      <c r="D54" s="1">
        <v>4.3744378923050102E-2</v>
      </c>
      <c r="E54" s="1">
        <v>2.9488126027363001E-2</v>
      </c>
      <c r="F54" s="1">
        <v>2.0311728662511099E-2</v>
      </c>
      <c r="G54" s="1">
        <v>1.3363430724607999E-2</v>
      </c>
      <c r="H54" s="1">
        <v>8.5560891347394308E-3</v>
      </c>
      <c r="I54" s="1">
        <v>0.22986259526431599</v>
      </c>
      <c r="J54" s="1">
        <v>2.68897602006174E-2</v>
      </c>
      <c r="K54" s="1">
        <v>2.1416077569960001E-14</v>
      </c>
      <c r="L54" s="1">
        <v>9.8738411027724307E-3</v>
      </c>
      <c r="M54" s="1">
        <v>1.2101208759848399E-10</v>
      </c>
      <c r="N54" s="1">
        <v>8.94824061180448E-3</v>
      </c>
      <c r="O54" s="1">
        <v>9.1035188972686306E-3</v>
      </c>
      <c r="P54" s="1">
        <v>1.53867969596808E-5</v>
      </c>
      <c r="Q54" s="1">
        <v>4.47240952269682E-8</v>
      </c>
      <c r="R54" s="1">
        <v>1.6928593304018101E-2</v>
      </c>
      <c r="S54" s="1">
        <v>1.4740499919156599E-6</v>
      </c>
      <c r="T54" s="1">
        <v>2.2101975187105498E-6</v>
      </c>
      <c r="U54" s="1">
        <v>9.5585841347302705E-3</v>
      </c>
      <c r="V54" s="1">
        <v>1.00671610489022E-2</v>
      </c>
      <c r="W54" s="1">
        <v>4.3280995309265102E-11</v>
      </c>
      <c r="X54" s="1">
        <v>7.59019959595547E-5</v>
      </c>
      <c r="Y54" s="1">
        <v>3.8421011464742502E-10</v>
      </c>
      <c r="Z54" s="1">
        <v>2.6081412839975499E-5</v>
      </c>
      <c r="AA54" s="1">
        <v>7.0432386840880998E-3</v>
      </c>
      <c r="AB54" s="1">
        <v>4.8937232638566601E-9</v>
      </c>
      <c r="AC54" s="1">
        <v>1.3625549443168299E-22</v>
      </c>
      <c r="AD54" s="1">
        <v>4.5570068858928701E-3</v>
      </c>
      <c r="AE54" s="1">
        <v>2.4934701131267699E-3</v>
      </c>
      <c r="AF54" s="1">
        <v>2.66101638344711E-4</v>
      </c>
      <c r="AG54" s="1">
        <v>1.07126835793062E-6</v>
      </c>
      <c r="AH54" s="1">
        <v>1.9591995981454699E-7</v>
      </c>
      <c r="AI54" s="1">
        <v>3.25240900192535E-6</v>
      </c>
      <c r="AJ54" s="1">
        <v>1.6909099132261201E-5</v>
      </c>
      <c r="AK54" s="1">
        <v>3.2125909832515299E-5</v>
      </c>
      <c r="AL54" s="1">
        <v>1.08938546956515E-2</v>
      </c>
      <c r="AM54" s="1">
        <v>7.4816502521161496E-6</v>
      </c>
      <c r="AN54" s="1">
        <v>8.8269461723836904E-7</v>
      </c>
      <c r="AO54" s="1">
        <v>0.244136856984565</v>
      </c>
      <c r="AP54" s="1">
        <v>1.19183494367719E-5</v>
      </c>
      <c r="AQ54" s="1">
        <v>3.4608331994847898E-2</v>
      </c>
      <c r="AR54" s="1">
        <v>0.112577650744755</v>
      </c>
      <c r="AS54" s="1">
        <v>1.08571730190443E-5</v>
      </c>
      <c r="AT54" s="1">
        <v>1.1056298397294801E-4</v>
      </c>
      <c r="AU54" s="1">
        <v>2.47555644030434E-9</v>
      </c>
      <c r="AV54">
        <f>-0.112739757230937-147</f>
        <v>-147.11273975723094</v>
      </c>
      <c r="AW54" s="1">
        <v>1.1603472302851201E-5</v>
      </c>
      <c r="AX54" t="s">
        <v>341</v>
      </c>
      <c r="AY54" s="1">
        <v>3.2237203342811701E-14</v>
      </c>
      <c r="AZ54" s="1">
        <v>4.1726748722787501E-19</v>
      </c>
      <c r="BA54" s="1">
        <v>4.8822297891041695E-38</v>
      </c>
      <c r="BB54">
        <f>-0.127213068285205-176</f>
        <v>-176.12721306828522</v>
      </c>
      <c r="BC54" s="1">
        <v>4.5325279794124503E-12</v>
      </c>
      <c r="BD54" s="1">
        <v>1.01769051411326E-2</v>
      </c>
      <c r="BE54" s="1">
        <v>8.5322847753274596E-3</v>
      </c>
      <c r="BF54" s="1">
        <v>1.3773031560569201E-3</v>
      </c>
      <c r="BG54" s="1">
        <v>2.5855199694507798E-9</v>
      </c>
      <c r="BH54" s="1">
        <v>7.50283275563088E-3</v>
      </c>
      <c r="BI54" s="1">
        <v>1.7478926523658001E-2</v>
      </c>
      <c r="BJ54" s="1">
        <v>7.0656958292341602E-4</v>
      </c>
      <c r="BK54" s="1">
        <v>0.30536029846111401</v>
      </c>
      <c r="BL54" s="1">
        <v>5.3086508881955197E-5</v>
      </c>
      <c r="BM54" s="1">
        <v>1.69053791829523E-6</v>
      </c>
      <c r="BN54" s="1">
        <v>4.1979558019089102E-11</v>
      </c>
      <c r="BO54" s="1">
        <v>5.0285659442749298E-5</v>
      </c>
      <c r="BP54" s="1">
        <v>1.3053366623982301E-8</v>
      </c>
      <c r="BQ54" s="1">
        <v>4.7802523736839E-5</v>
      </c>
      <c r="BR54" s="1">
        <v>6.6947192145679394E-5</v>
      </c>
      <c r="BS54" s="1">
        <v>1.41422317993572E-3</v>
      </c>
      <c r="BT54" s="1">
        <v>1.8808633505828699E-6</v>
      </c>
      <c r="BU54" s="1">
        <v>1.7629297941202498E-5</v>
      </c>
      <c r="BV54" s="1">
        <v>1.29933301270652E-5</v>
      </c>
      <c r="BW54" s="1">
        <v>3.6811181646392498E-7</v>
      </c>
      <c r="BX54" s="1">
        <v>1000000</v>
      </c>
      <c r="BY54" s="1">
        <v>209000</v>
      </c>
      <c r="BZ54" s="1">
        <v>20000</v>
      </c>
      <c r="CA54" s="1">
        <v>0</v>
      </c>
      <c r="CB54" s="1">
        <v>1</v>
      </c>
    </row>
    <row r="55" spans="1:80" x14ac:dyDescent="0.2">
      <c r="A55" s="1">
        <v>234000</v>
      </c>
      <c r="B55" s="1">
        <v>2.38556182457123E-2</v>
      </c>
      <c r="C55" s="1">
        <v>3.9453783218925797E-3</v>
      </c>
      <c r="D55" s="1">
        <v>4.51594158800743E-2</v>
      </c>
      <c r="E55" s="1">
        <v>3.05283761310036E-2</v>
      </c>
      <c r="F55" s="1">
        <v>2.1059791515668499E-2</v>
      </c>
      <c r="G55" s="1">
        <v>1.3913366656775601E-2</v>
      </c>
      <c r="H55" s="1">
        <v>8.5959050753841894E-3</v>
      </c>
      <c r="I55" s="1">
        <v>0.229988475178727</v>
      </c>
      <c r="J55" s="1">
        <v>2.6144381754287498E-2</v>
      </c>
      <c r="K55" s="1">
        <v>1.55004046359169E-14</v>
      </c>
      <c r="L55" s="1">
        <v>9.7993342395459107E-3</v>
      </c>
      <c r="M55" s="1">
        <v>6.5671191856748701E-11</v>
      </c>
      <c r="N55" s="1">
        <v>9.02906802370625E-3</v>
      </c>
      <c r="O55" s="1">
        <v>9.1232392279154296E-3</v>
      </c>
      <c r="P55" s="1">
        <v>1.41609626639785E-5</v>
      </c>
      <c r="Q55" s="1">
        <v>3.3400358366240698E-8</v>
      </c>
      <c r="R55" s="1">
        <v>1.6928809427091199E-2</v>
      </c>
      <c r="S55" s="1">
        <v>2.36144680363921E-6</v>
      </c>
      <c r="T55" s="1">
        <v>2.06396737969367E-6</v>
      </c>
      <c r="U55" s="1">
        <v>9.2700066235740092E-3</v>
      </c>
      <c r="V55" s="1">
        <v>9.3890317366438006E-3</v>
      </c>
      <c r="W55" s="1">
        <v>3.0884191269038598E-11</v>
      </c>
      <c r="X55" s="1">
        <v>5.7832195422845798E-5</v>
      </c>
      <c r="Y55" s="1">
        <v>1.78291661592698E-10</v>
      </c>
      <c r="Z55" s="1">
        <v>2.52552280518707E-5</v>
      </c>
      <c r="AA55" s="1">
        <v>6.8782057776571098E-3</v>
      </c>
      <c r="AB55" s="1">
        <v>4.0965874927732103E-9</v>
      </c>
      <c r="AC55" s="1">
        <v>1.1668908386408901E-22</v>
      </c>
      <c r="AD55" s="1">
        <v>4.4954300418684097E-3</v>
      </c>
      <c r="AE55" s="1">
        <v>2.1946320934374901E-3</v>
      </c>
      <c r="AF55" s="1">
        <v>2.2408423881306499E-4</v>
      </c>
      <c r="AG55" s="1">
        <v>9.3953684170068099E-7</v>
      </c>
      <c r="AH55" s="1">
        <v>1.7369305036682701E-7</v>
      </c>
      <c r="AI55" s="1">
        <v>1.9403663207335901E-6</v>
      </c>
      <c r="AJ55" s="1">
        <v>1.41635154388186E-5</v>
      </c>
      <c r="AK55" s="1">
        <v>2.26209407122399E-5</v>
      </c>
      <c r="AL55" s="1">
        <v>1.0241269481474901E-2</v>
      </c>
      <c r="AM55" s="1">
        <v>6.4332989531945802E-6</v>
      </c>
      <c r="AN55" s="1">
        <v>6.15510822368067E-7</v>
      </c>
      <c r="AO55" s="1">
        <v>0.24786869622884</v>
      </c>
      <c r="AP55" s="1">
        <v>1.02124030428432E-5</v>
      </c>
      <c r="AQ55" s="1">
        <v>3.47857959944416E-2</v>
      </c>
      <c r="AR55" s="1">
        <v>0.112282538225369</v>
      </c>
      <c r="AS55" s="1">
        <v>8.1162088879806397E-6</v>
      </c>
      <c r="AT55" s="1">
        <v>1.08819742762921E-4</v>
      </c>
      <c r="AU55" s="1">
        <v>1.6678950993715899E-9</v>
      </c>
      <c r="AV55">
        <f>-0.39628153197795-149</f>
        <v>-149.39628153197796</v>
      </c>
      <c r="AW55" s="1">
        <v>9.7439169526855E-6</v>
      </c>
      <c r="AX55" t="s">
        <v>342</v>
      </c>
      <c r="AY55" s="1">
        <v>1.17113960610152E-14</v>
      </c>
      <c r="AZ55" s="1">
        <v>1.2201348314815301E-19</v>
      </c>
      <c r="BA55" s="1">
        <v>7.0172330759902101E-39</v>
      </c>
      <c r="BB55">
        <f>-0.905648771854021-179</f>
        <v>-179.90564877185403</v>
      </c>
      <c r="BC55" s="1">
        <v>2.30446864066612E-12</v>
      </c>
      <c r="BD55" s="1">
        <v>9.6724409943000304E-3</v>
      </c>
      <c r="BE55" s="1">
        <v>8.4739461424651295E-3</v>
      </c>
      <c r="BF55" s="1">
        <v>1.23669002068503E-3</v>
      </c>
      <c r="BG55" s="1">
        <v>1.8917611025481899E-9</v>
      </c>
      <c r="BH55" s="1">
        <v>7.0622596579988997E-3</v>
      </c>
      <c r="BI55" s="1">
        <v>1.71220961350609E-2</v>
      </c>
      <c r="BJ55" s="1">
        <v>6.1081536397712796E-4</v>
      </c>
      <c r="BK55" s="1">
        <v>0.30630884306794898</v>
      </c>
      <c r="BL55" s="1">
        <v>4.4744780052986001E-5</v>
      </c>
      <c r="BM55" s="1">
        <v>1.37423662166338E-6</v>
      </c>
      <c r="BN55" s="1">
        <v>2.8657654835427901E-11</v>
      </c>
      <c r="BO55" s="1">
        <v>4.3872856653297801E-5</v>
      </c>
      <c r="BP55" s="1">
        <v>1.05623546459397E-8</v>
      </c>
      <c r="BQ55" s="1">
        <v>4.0591315441736301E-5</v>
      </c>
      <c r="BR55" s="1">
        <v>5.74198547590031E-5</v>
      </c>
      <c r="BS55" s="1">
        <v>1.62407258707259E-3</v>
      </c>
      <c r="BT55" s="1">
        <v>2.6270345150896601E-6</v>
      </c>
      <c r="BU55" s="1">
        <v>1.53831589178429E-5</v>
      </c>
      <c r="BV55" s="1">
        <v>1.12625018557683E-5</v>
      </c>
      <c r="BW55" s="1">
        <v>2.8167613139545201E-7</v>
      </c>
      <c r="BX55" s="1">
        <v>1000000</v>
      </c>
      <c r="BY55" s="1">
        <v>209000</v>
      </c>
      <c r="BZ55" s="1">
        <v>20000</v>
      </c>
      <c r="CA55" s="1">
        <v>0</v>
      </c>
      <c r="CB55" s="1">
        <v>1</v>
      </c>
    </row>
    <row r="56" spans="1:80" x14ac:dyDescent="0.2">
      <c r="A56" s="1">
        <v>237600</v>
      </c>
      <c r="B56" s="1">
        <v>2.4331942613776001E-2</v>
      </c>
      <c r="C56" s="1">
        <v>3.96787475096258E-3</v>
      </c>
      <c r="D56" s="1">
        <v>4.6118708549870803E-2</v>
      </c>
      <c r="E56" s="1">
        <v>3.1230952774497799E-2</v>
      </c>
      <c r="F56" s="1">
        <v>2.15377842441579E-2</v>
      </c>
      <c r="G56" s="1">
        <v>1.4263441555233399E-2</v>
      </c>
      <c r="H56" s="1">
        <v>8.6350400657157298E-3</v>
      </c>
      <c r="I56" s="1">
        <v>0.23010939811967901</v>
      </c>
      <c r="J56" s="1">
        <v>2.5668057386223801E-2</v>
      </c>
      <c r="K56" s="1">
        <v>7.5846573598776604E-15</v>
      </c>
      <c r="L56" s="1">
        <v>9.7509050342282199E-3</v>
      </c>
      <c r="M56" s="1">
        <v>4.4517824643653303E-11</v>
      </c>
      <c r="N56" s="1">
        <v>8.9086136742554303E-3</v>
      </c>
      <c r="O56" s="1">
        <v>8.9907758558109008E-3</v>
      </c>
      <c r="P56" s="1">
        <v>1.3272535727456399E-5</v>
      </c>
      <c r="Q56" s="1">
        <v>2.71979793496329E-8</v>
      </c>
      <c r="R56" s="1">
        <v>1.6860016402242599E-2</v>
      </c>
      <c r="S56" s="1">
        <v>5.9450986615464398E-6</v>
      </c>
      <c r="T56" s="1">
        <v>1.5848562565029499E-6</v>
      </c>
      <c r="U56" s="1">
        <v>9.0859832828133705E-3</v>
      </c>
      <c r="V56" s="1">
        <v>8.9703894272087706E-3</v>
      </c>
      <c r="W56" s="1">
        <v>1.5177790840444199E-11</v>
      </c>
      <c r="X56" s="1">
        <v>4.8410108086423898E-5</v>
      </c>
      <c r="Y56" s="1">
        <v>1.0791110366609E-10</v>
      </c>
      <c r="Z56" s="1">
        <v>2.03340568262226E-5</v>
      </c>
      <c r="AA56" s="1">
        <v>6.7698315916957701E-3</v>
      </c>
      <c r="AB56" s="1">
        <v>2.6858562059882798E-9</v>
      </c>
      <c r="AC56" s="1">
        <v>8.9830220017257995E-23</v>
      </c>
      <c r="AD56" s="1">
        <v>4.45802996194256E-3</v>
      </c>
      <c r="AE56" s="1">
        <v>2.0188236056133198E-3</v>
      </c>
      <c r="AF56" s="1">
        <v>2.0025995492934599E-4</v>
      </c>
      <c r="AG56" s="1">
        <v>8.6638057680652702E-7</v>
      </c>
      <c r="AH56" s="1">
        <v>1.6181954417975401E-7</v>
      </c>
      <c r="AI56" s="1">
        <v>6.0725194770484699E-7</v>
      </c>
      <c r="AJ56" s="1">
        <v>1.2474168387477499E-5</v>
      </c>
      <c r="AK56" s="1">
        <v>1.04764402757607E-5</v>
      </c>
      <c r="AL56" s="1">
        <v>9.83678008507358E-3</v>
      </c>
      <c r="AM56" s="1">
        <v>5.82805970266972E-6</v>
      </c>
      <c r="AN56" s="1">
        <v>3.0164233659577698E-7</v>
      </c>
      <c r="AO56" s="1">
        <v>0.250175645403098</v>
      </c>
      <c r="AP56" s="1">
        <v>9.1427311893407606E-6</v>
      </c>
      <c r="AQ56" s="1">
        <v>3.4885655553028201E-2</v>
      </c>
      <c r="AR56" s="1">
        <v>0.11216991451165</v>
      </c>
      <c r="AS56" s="1">
        <v>6.6044846601344198E-6</v>
      </c>
      <c r="AT56" s="1">
        <v>1.08114831665222E-4</v>
      </c>
      <c r="AU56" s="1">
        <v>8.2753439856236205E-10</v>
      </c>
      <c r="AV56">
        <f>-0.34526518514275-150</f>
        <v>-150.34526518514275</v>
      </c>
      <c r="AW56" s="1">
        <v>7.1595761510194703E-6</v>
      </c>
      <c r="AX56" t="s">
        <v>343</v>
      </c>
      <c r="AY56" s="1">
        <v>5.9692316461446102E-15</v>
      </c>
      <c r="AZ56" s="1">
        <v>4.9108620950342702E-20</v>
      </c>
      <c r="BA56" s="1">
        <v>1.86304729871541E-39</v>
      </c>
      <c r="BB56">
        <f>-0.115738198332081-180</f>
        <v>-180.11573819833208</v>
      </c>
      <c r="BC56" s="1">
        <v>1.4165393293196801E-12</v>
      </c>
      <c r="BD56" s="1">
        <v>9.3997898985059107E-3</v>
      </c>
      <c r="BE56" s="1">
        <v>8.5134133391500302E-3</v>
      </c>
      <c r="BF56" s="1">
        <v>1.15277284484159E-3</v>
      </c>
      <c r="BG56" s="1">
        <v>9.45431823698657E-10</v>
      </c>
      <c r="BH56" s="1">
        <v>6.7823247009157596E-3</v>
      </c>
      <c r="BI56" s="1">
        <v>1.6884287362409399E-2</v>
      </c>
      <c r="BJ56" s="1">
        <v>5.5723194362521003E-4</v>
      </c>
      <c r="BK56" s="1">
        <v>0.306345527158155</v>
      </c>
      <c r="BL56" s="1">
        <v>2.9199506120474201E-5</v>
      </c>
      <c r="BM56" s="1">
        <v>9.8862962397626491E-7</v>
      </c>
      <c r="BN56" s="1">
        <v>2.0243149022037301E-11</v>
      </c>
      <c r="BO56" s="1">
        <v>3.41078225606556E-5</v>
      </c>
      <c r="BP56" s="1">
        <v>8.1557119254333499E-9</v>
      </c>
      <c r="BQ56" s="1">
        <v>3.0925235533262801E-5</v>
      </c>
      <c r="BR56" s="1">
        <v>3.6541235489693299E-5</v>
      </c>
      <c r="BS56" s="1">
        <v>2.0014238733981498E-3</v>
      </c>
      <c r="BT56" s="1">
        <v>5.3813174465619797E-6</v>
      </c>
      <c r="BU56" s="1">
        <v>1.2184425334679101E-5</v>
      </c>
      <c r="BV56" s="1">
        <v>8.9267089120989001E-6</v>
      </c>
      <c r="BW56" s="1">
        <v>1.4491487789964701E-7</v>
      </c>
      <c r="BX56" s="1">
        <v>1000000</v>
      </c>
      <c r="BY56" s="1">
        <v>209000</v>
      </c>
      <c r="BZ56" s="1">
        <v>20000</v>
      </c>
      <c r="CA56" s="1">
        <v>0</v>
      </c>
      <c r="CB56" s="1">
        <v>1</v>
      </c>
    </row>
    <row r="57" spans="1:80" x14ac:dyDescent="0.2">
      <c r="A57" s="1">
        <v>241200</v>
      </c>
      <c r="B57" s="1">
        <v>2.4502881402888699E-2</v>
      </c>
      <c r="C57" s="1">
        <v>3.9759879300201003E-3</v>
      </c>
      <c r="D57" s="1">
        <v>4.6617207895947602E-2</v>
      </c>
      <c r="E57" s="1">
        <v>3.1598338735540701E-2</v>
      </c>
      <c r="F57" s="1">
        <v>2.17216721284051E-2</v>
      </c>
      <c r="G57" s="1">
        <v>1.4398863699985999E-2</v>
      </c>
      <c r="H57" s="1">
        <v>8.6615625594996595E-3</v>
      </c>
      <c r="I57" s="1">
        <v>0.23019009753355299</v>
      </c>
      <c r="J57" s="1">
        <v>2.5497118597110999E-2</v>
      </c>
      <c r="K57" s="1">
        <v>1.0646635645340699E-15</v>
      </c>
      <c r="L57" s="1">
        <v>9.7333651365878304E-3</v>
      </c>
      <c r="M57" s="1">
        <v>3.8897380518799198E-11</v>
      </c>
      <c r="N57" s="1">
        <v>8.5365510103670005E-3</v>
      </c>
      <c r="O57" s="1">
        <v>8.70367577866696E-3</v>
      </c>
      <c r="P57" s="1">
        <v>1.2745035528762501E-5</v>
      </c>
      <c r="Q57" s="1">
        <v>2.46069307519176E-8</v>
      </c>
      <c r="R57" s="1">
        <v>1.6771927170693299E-2</v>
      </c>
      <c r="S57" s="1">
        <v>4.2343346274574503E-5</v>
      </c>
      <c r="T57" s="1">
        <v>1.0433760461865799E-6</v>
      </c>
      <c r="U57" s="1">
        <v>9.0200177573150492E-3</v>
      </c>
      <c r="V57" s="1">
        <v>8.8229231057024692E-3</v>
      </c>
      <c r="W57" s="1">
        <v>2.4442939883175999E-12</v>
      </c>
      <c r="X57" s="1">
        <v>4.53805032894833E-5</v>
      </c>
      <c r="Y57" s="1">
        <v>8.9912879068194506E-11</v>
      </c>
      <c r="Z57" s="1">
        <v>7.25265363089813E-6</v>
      </c>
      <c r="AA57" s="1">
        <v>6.7388645119173399E-3</v>
      </c>
      <c r="AB57" s="1">
        <v>7.7305993884299297E-10</v>
      </c>
      <c r="AC57" s="1">
        <v>1.53460710687503E-23</v>
      </c>
      <c r="AD57" s="1">
        <v>4.4514863005495203E-3</v>
      </c>
      <c r="AE57" s="1">
        <v>1.9584849152270499E-3</v>
      </c>
      <c r="AF57" s="1">
        <v>1.9224448836951301E-4</v>
      </c>
      <c r="AG57" s="1">
        <v>8.5125247550040195E-7</v>
      </c>
      <c r="AH57" s="1">
        <v>1.6213954252978099E-7</v>
      </c>
      <c r="AI57" s="1">
        <v>1.59415520525327E-8</v>
      </c>
      <c r="AJ57" s="1">
        <v>1.1582730422171699E-5</v>
      </c>
      <c r="AK57" s="1">
        <v>3.9691653439391898E-7</v>
      </c>
      <c r="AL57" s="1">
        <v>9.7039322193099194E-3</v>
      </c>
      <c r="AM57" s="1">
        <v>5.6116979918449603E-6</v>
      </c>
      <c r="AN57" s="1">
        <v>1.39380821410058E-8</v>
      </c>
      <c r="AO57" s="1">
        <v>0.25099161012086901</v>
      </c>
      <c r="AP57" s="1">
        <v>8.7388225216038006E-6</v>
      </c>
      <c r="AQ57" s="1">
        <v>3.4919298857224799E-2</v>
      </c>
      <c r="AR57" s="1">
        <v>0.112246458466684</v>
      </c>
      <c r="AS57" s="1">
        <v>5.9523119075592E-6</v>
      </c>
      <c r="AT57" s="1">
        <v>1.08358885368425E-4</v>
      </c>
      <c r="AU57" s="1">
        <v>1.22875455560529E-10</v>
      </c>
      <c r="AV57">
        <f>-0.571510197108133-151</f>
        <v>-151.57151019710813</v>
      </c>
      <c r="AW57" s="1">
        <v>3.0539289814306499E-6</v>
      </c>
      <c r="AX57" t="s">
        <v>344</v>
      </c>
      <c r="AY57" s="1">
        <v>4.5572688150387301E-15</v>
      </c>
      <c r="AZ57" s="1">
        <v>2.88179665123239E-20</v>
      </c>
      <c r="BA57" s="1">
        <v>9.68971190065118E-40</v>
      </c>
      <c r="BB57">
        <f>-0.180604613713737-182</f>
        <v>-182.18060461371374</v>
      </c>
      <c r="BC57" s="1">
        <v>1.0944552240493199E-12</v>
      </c>
      <c r="BD57" s="1">
        <v>9.3964926485670102E-3</v>
      </c>
      <c r="BE57" s="1">
        <v>8.6997825430156096E-3</v>
      </c>
      <c r="BF57" s="1">
        <v>1.1217043636324599E-3</v>
      </c>
      <c r="BG57" s="1">
        <v>1.3964461049620301E-10</v>
      </c>
      <c r="BH57" s="1">
        <v>6.6605102192395004E-3</v>
      </c>
      <c r="BI57" s="1">
        <v>1.6799053514745799E-2</v>
      </c>
      <c r="BJ57" s="1">
        <v>5.4150828052940397E-4</v>
      </c>
      <c r="BK57" s="1">
        <v>0.30535712000089399</v>
      </c>
      <c r="BL57" s="1">
        <v>8.2240784207355607E-6</v>
      </c>
      <c r="BM57" s="1">
        <v>4.1784187781493598E-7</v>
      </c>
      <c r="BN57" s="1">
        <v>1.54110799734433E-11</v>
      </c>
      <c r="BO57" s="1">
        <v>2.31827671408787E-5</v>
      </c>
      <c r="BP57" s="1">
        <v>6.3097499802704103E-9</v>
      </c>
      <c r="BQ57" s="1">
        <v>1.8804986895164499E-5</v>
      </c>
      <c r="BR57" s="1">
        <v>6.5725737531270104E-6</v>
      </c>
      <c r="BS57" s="1">
        <v>2.5231947360786801E-3</v>
      </c>
      <c r="BT57" s="1">
        <v>3.0590785531968998E-5</v>
      </c>
      <c r="BU57" s="1">
        <v>9.1561178083164995E-6</v>
      </c>
      <c r="BV57" s="1">
        <v>6.8079627371826098E-6</v>
      </c>
      <c r="BW57" s="1">
        <v>2.3733873194383399E-8</v>
      </c>
      <c r="BX57" s="1">
        <v>1000000</v>
      </c>
      <c r="BY57" s="1">
        <v>209000</v>
      </c>
      <c r="BZ57" s="1">
        <v>20000</v>
      </c>
      <c r="CA57" s="1">
        <v>0</v>
      </c>
      <c r="CB57" s="1">
        <v>1</v>
      </c>
    </row>
    <row r="58" spans="1:80" x14ac:dyDescent="0.2">
      <c r="A58" s="1">
        <v>244800</v>
      </c>
      <c r="B58" s="1">
        <v>2.45253499531621E-2</v>
      </c>
      <c r="C58" s="1">
        <v>3.9771338181372896E-3</v>
      </c>
      <c r="D58" s="1">
        <v>4.6887504076958499E-2</v>
      </c>
      <c r="E58" s="1">
        <v>3.18023813836028E-2</v>
      </c>
      <c r="F58" s="1">
        <v>2.1770813611952902E-2</v>
      </c>
      <c r="G58" s="1">
        <v>1.4435966552723001E-2</v>
      </c>
      <c r="H58" s="1">
        <v>8.6635772036808608E-3</v>
      </c>
      <c r="I58" s="1">
        <v>0.23019619188592599</v>
      </c>
      <c r="J58" s="1">
        <v>2.5474650046837698E-2</v>
      </c>
      <c r="K58" t="s">
        <v>345</v>
      </c>
      <c r="L58" s="1">
        <v>9.7310532739939507E-3</v>
      </c>
      <c r="M58" s="1">
        <v>3.87786775050097E-11</v>
      </c>
      <c r="N58" s="1">
        <v>7.9764914591571104E-3</v>
      </c>
      <c r="O58" s="1">
        <v>8.3394765108672202E-3</v>
      </c>
      <c r="P58" s="1">
        <v>1.2348093895254999E-5</v>
      </c>
      <c r="Q58" s="1">
        <v>2.31870240875611E-8</v>
      </c>
      <c r="R58" s="1">
        <v>1.6760593863136799E-2</v>
      </c>
      <c r="S58" s="1">
        <v>1.7429203824288601E-4</v>
      </c>
      <c r="T58" s="1">
        <v>9.889763245509969E-7</v>
      </c>
      <c r="U58" s="1">
        <v>9.0113500814418702E-3</v>
      </c>
      <c r="V58" s="1">
        <v>8.8036482397941505E-3</v>
      </c>
      <c r="W58" s="1">
        <v>9.169894568618699E-13</v>
      </c>
      <c r="X58" s="1">
        <v>4.4995197983520398E-5</v>
      </c>
      <c r="Y58" s="1">
        <v>8.7774092709373906E-11</v>
      </c>
      <c r="Z58" s="1">
        <v>5.2958388406853297E-6</v>
      </c>
      <c r="AA58" s="1">
        <v>6.7649429002668198E-3</v>
      </c>
      <c r="AB58" s="1">
        <v>6.1708577353212704E-10</v>
      </c>
      <c r="AC58" s="1">
        <v>2.4134473209206701E-24</v>
      </c>
      <c r="AD58" s="1">
        <v>4.4606510612135303E-3</v>
      </c>
      <c r="AE58" s="1">
        <v>1.95065965252685E-3</v>
      </c>
      <c r="AF58" s="1">
        <v>1.9121116401074999E-4</v>
      </c>
      <c r="AG58" s="1">
        <v>8.9678729881983198E-7</v>
      </c>
      <c r="AH58" s="1">
        <v>1.9063494257625101E-7</v>
      </c>
      <c r="AI58" s="1">
        <v>1.1866077167672099E-9</v>
      </c>
      <c r="AJ58" s="1">
        <v>1.0969893696699901E-5</v>
      </c>
      <c r="AK58" s="1">
        <v>1.4422053946831499E-8</v>
      </c>
      <c r="AL58" s="1">
        <v>9.7160471988687203E-3</v>
      </c>
      <c r="AM58" s="1">
        <v>5.4725524378544801E-6</v>
      </c>
      <c r="AN58" s="1">
        <v>3.7360422487820302E-10</v>
      </c>
      <c r="AO58" s="1">
        <v>0.251100200299887</v>
      </c>
      <c r="AP58" s="1">
        <v>8.54103009901576E-6</v>
      </c>
      <c r="AQ58" s="1">
        <v>3.49247432967583E-2</v>
      </c>
      <c r="AR58" s="1">
        <v>0.11289530026667501</v>
      </c>
      <c r="AS58" s="1">
        <v>5.6357367816332897E-6</v>
      </c>
      <c r="AT58" s="1">
        <v>1.08785770896906E-4</v>
      </c>
      <c r="AU58" s="1">
        <v>7.5331966465982101E-11</v>
      </c>
      <c r="AV58">
        <f>-0.114237836091665-153</f>
        <v>-153.11423783609166</v>
      </c>
      <c r="AW58" s="1">
        <v>7.9482518789991903E-7</v>
      </c>
      <c r="AX58">
        <f>-0.292742697793032-289</f>
        <v>-289.29274269779302</v>
      </c>
      <c r="AY58" s="1">
        <v>4.1135719286567497E-15</v>
      </c>
      <c r="AZ58" s="1">
        <v>1.8693909737006499E-20</v>
      </c>
      <c r="BA58" s="1">
        <v>3.5220382312409801E-40</v>
      </c>
      <c r="BB58">
        <f>-0.188085764354894-186</f>
        <v>-186.18808576435489</v>
      </c>
      <c r="BC58" s="1">
        <v>9.4763684940473307E-13</v>
      </c>
      <c r="BD58" s="1">
        <v>9.5219238324435792E-3</v>
      </c>
      <c r="BE58" s="1">
        <v>9.1709942312553101E-3</v>
      </c>
      <c r="BF58" s="1">
        <v>1.1163776813728401E-3</v>
      </c>
      <c r="BG58" s="1">
        <v>9.5010530696466594E-81</v>
      </c>
      <c r="BH58" s="1">
        <v>6.4432535128847897E-3</v>
      </c>
      <c r="BI58" s="1">
        <v>1.67919396113832E-2</v>
      </c>
      <c r="BJ58" s="1">
        <v>5.3989236865378798E-4</v>
      </c>
      <c r="BK58" s="1">
        <v>0.302943494566978</v>
      </c>
      <c r="BL58" s="1">
        <v>6.2274487833018304E-6</v>
      </c>
      <c r="BM58" s="1">
        <v>1.07494056831194E-7</v>
      </c>
      <c r="BN58" s="1">
        <v>1.4901874916512E-11</v>
      </c>
      <c r="BO58" s="1">
        <v>2.2201356693433999E-5</v>
      </c>
      <c r="BP58" s="1">
        <v>6.289278990339E-9</v>
      </c>
      <c r="BQ58" s="1">
        <v>1.28648068518368E-5</v>
      </c>
      <c r="BR58" s="1">
        <v>2.1828250992883301E-8</v>
      </c>
      <c r="BS58" s="1">
        <v>2.4467543111194399E-3</v>
      </c>
      <c r="BT58" s="1">
        <v>1.28393132417338E-4</v>
      </c>
      <c r="BU58" s="1">
        <v>8.7761330589128008E-6</v>
      </c>
      <c r="BV58" s="1">
        <v>6.71201272577437E-6</v>
      </c>
      <c r="BW58" s="1">
        <v>8.9230478262236506E-9</v>
      </c>
      <c r="BX58" s="1">
        <v>1000000</v>
      </c>
      <c r="BY58" s="1">
        <v>209000</v>
      </c>
      <c r="BZ58" s="1">
        <v>20000</v>
      </c>
      <c r="CA58" s="1">
        <v>0</v>
      </c>
      <c r="CB58" s="1">
        <v>1</v>
      </c>
    </row>
    <row r="59" spans="1:80" x14ac:dyDescent="0.2">
      <c r="A59" s="1">
        <v>248400</v>
      </c>
      <c r="B59" s="1">
        <v>2.45447891958821E-2</v>
      </c>
      <c r="C59" s="1">
        <v>3.97813192070684E-3</v>
      </c>
      <c r="D59" s="1">
        <v>4.7130101369822E-2</v>
      </c>
      <c r="E59" s="1">
        <v>3.1990174313849401E-2</v>
      </c>
      <c r="F59" s="1">
        <v>2.18192296674052E-2</v>
      </c>
      <c r="G59" s="1">
        <v>1.4473447816462001E-2</v>
      </c>
      <c r="H59" s="1">
        <v>8.6648002636581598E-3</v>
      </c>
      <c r="I59" s="1">
        <v>0.23019986106585799</v>
      </c>
      <c r="J59" s="1">
        <v>2.5455210804117698E-2</v>
      </c>
      <c r="K59">
        <f>-0.400249019626189-160</f>
        <v>-160.40024901962619</v>
      </c>
      <c r="L59" s="1">
        <v>9.7290519045963499E-3</v>
      </c>
      <c r="M59" s="1">
        <v>3.8936217760568498E-11</v>
      </c>
      <c r="N59" s="1">
        <v>7.4666460648684201E-3</v>
      </c>
      <c r="O59" s="1">
        <v>7.9933788415748001E-3</v>
      </c>
      <c r="P59" s="1">
        <v>1.19480518381441E-5</v>
      </c>
      <c r="Q59" s="1">
        <v>2.17339082962477E-8</v>
      </c>
      <c r="R59" s="1">
        <v>1.6757862464051702E-2</v>
      </c>
      <c r="S59" s="1">
        <v>1.7540570019640301E-4</v>
      </c>
      <c r="T59" s="1">
        <v>9.840998633040671E-7</v>
      </c>
      <c r="U59" s="1">
        <v>9.0038515774881495E-3</v>
      </c>
      <c r="V59" s="1">
        <v>8.7869923919347802E-3</v>
      </c>
      <c r="W59" s="1">
        <v>9.1694553737106009E-13</v>
      </c>
      <c r="X59" s="1">
        <v>4.4664210564103403E-5</v>
      </c>
      <c r="Y59" s="1">
        <v>8.5963285174214896E-11</v>
      </c>
      <c r="Z59" s="1">
        <v>5.2477864671775399E-6</v>
      </c>
      <c r="AA59" s="1">
        <v>6.7965137426924099E-3</v>
      </c>
      <c r="AB59" s="1">
        <v>6.5195915745356002E-10</v>
      </c>
      <c r="AC59" s="1">
        <v>2.3926850287551301E-24</v>
      </c>
      <c r="AD59" s="1">
        <v>4.4693297040114101E-3</v>
      </c>
      <c r="AE59" s="1">
        <v>1.94390911624632E-3</v>
      </c>
      <c r="AF59" s="1">
        <v>1.9032090900246199E-4</v>
      </c>
      <c r="AG59" s="1">
        <v>9.5634401352140399E-7</v>
      </c>
      <c r="AH59" s="1">
        <v>2.2777305176187099E-7</v>
      </c>
      <c r="AI59" s="1">
        <v>1.1641673268160801E-9</v>
      </c>
      <c r="AJ59" s="1">
        <v>1.04169060665821E-5</v>
      </c>
      <c r="AK59" s="1">
        <v>1.39260209057564E-8</v>
      </c>
      <c r="AL59" s="1">
        <v>9.7329331305811007E-3</v>
      </c>
      <c r="AM59" s="1">
        <v>5.3017838406281601E-6</v>
      </c>
      <c r="AN59" s="1">
        <v>3.66368552079378E-10</v>
      </c>
      <c r="AO59" s="1">
        <v>0.25120187014432799</v>
      </c>
      <c r="AP59" s="1">
        <v>8.3033498609394203E-6</v>
      </c>
      <c r="AQ59" s="1">
        <v>3.4929951733431802E-2</v>
      </c>
      <c r="AR59" s="1">
        <v>0.113773200909226</v>
      </c>
      <c r="AS59" s="1">
        <v>5.3401238372868298E-6</v>
      </c>
      <c r="AT59" s="1">
        <v>1.0910245335312099E-4</v>
      </c>
      <c r="AU59" s="1">
        <v>7.4757921628644694E-11</v>
      </c>
      <c r="AV59" t="s">
        <v>346</v>
      </c>
      <c r="AW59" s="1">
        <v>7.95567195353834E-7</v>
      </c>
      <c r="AX59" t="s">
        <v>347</v>
      </c>
      <c r="AY59" s="1">
        <v>3.67638750597624E-15</v>
      </c>
      <c r="AZ59" s="1">
        <v>1.1745642816240499E-20</v>
      </c>
      <c r="BA59" s="1">
        <v>9.5241604369057809E-41</v>
      </c>
      <c r="BB59" t="s">
        <v>348</v>
      </c>
      <c r="BC59" s="1">
        <v>8.2334894255456399E-13</v>
      </c>
      <c r="BD59" s="1">
        <v>9.6146380448768592E-3</v>
      </c>
      <c r="BE59" s="1">
        <v>9.6805473760395704E-3</v>
      </c>
      <c r="BF59" s="1">
        <v>1.11165002004895E-3</v>
      </c>
      <c r="BG59">
        <f>-0.315105746865066-102</f>
        <v>-102.31510574686507</v>
      </c>
      <c r="BH59" s="1">
        <v>6.1684088949811701E-3</v>
      </c>
      <c r="BI59" s="1">
        <v>1.67871900705602E-2</v>
      </c>
      <c r="BJ59" s="1">
        <v>5.3806657425571201E-4</v>
      </c>
      <c r="BK59" s="1">
        <v>0.300218605472024</v>
      </c>
      <c r="BL59" s="1">
        <v>6.2330638886109801E-6</v>
      </c>
      <c r="BM59" s="1">
        <v>1.0740777208444601E-7</v>
      </c>
      <c r="BN59" s="1">
        <v>1.41122330981696E-11</v>
      </c>
      <c r="BO59" s="1">
        <v>2.1132201617078701E-5</v>
      </c>
      <c r="BP59" s="1">
        <v>6.1492979186401098E-9</v>
      </c>
      <c r="BQ59" s="1">
        <v>1.2443502231523601E-5</v>
      </c>
      <c r="BR59" s="1">
        <v>2.2015294057961101E-8</v>
      </c>
      <c r="BS59" s="1">
        <v>2.4220039736180601E-3</v>
      </c>
      <c r="BT59" s="1">
        <v>1.3048901818482099E-4</v>
      </c>
      <c r="BU59" s="1">
        <v>8.3179528779933205E-6</v>
      </c>
      <c r="BV59" s="1">
        <v>6.5019416425724702E-6</v>
      </c>
      <c r="BW59" s="1">
        <v>8.9394236604977608E-9</v>
      </c>
      <c r="BX59" s="1">
        <v>1000000</v>
      </c>
      <c r="BY59" s="1">
        <v>209000</v>
      </c>
      <c r="BZ59" s="1">
        <v>20000</v>
      </c>
      <c r="CA59" s="1">
        <v>0</v>
      </c>
      <c r="CB59" s="1">
        <v>1</v>
      </c>
    </row>
    <row r="60" spans="1:80" x14ac:dyDescent="0.2">
      <c r="A60" s="1">
        <v>252000</v>
      </c>
      <c r="B60" s="1">
        <v>2.4563976411622099E-2</v>
      </c>
      <c r="C60" s="1">
        <v>3.9791126885882202E-3</v>
      </c>
      <c r="D60" s="1">
        <v>4.7355059575259102E-2</v>
      </c>
      <c r="E60" s="1">
        <v>3.2167802762044902E-2</v>
      </c>
      <c r="F60" s="1">
        <v>2.1865336939871999E-2</v>
      </c>
      <c r="G60" s="1">
        <v>1.4509855200325199E-2</v>
      </c>
      <c r="H60" s="1">
        <v>8.6659959499780503E-3</v>
      </c>
      <c r="I60" s="1">
        <v>0.23020344812481799</v>
      </c>
      <c r="J60" s="1">
        <v>2.5436023588377599E-2</v>
      </c>
      <c r="K60">
        <f>-0.137197347472718-183</f>
        <v>-183.13719734747272</v>
      </c>
      <c r="L60" s="1">
        <v>9.7270753874312398E-3</v>
      </c>
      <c r="M60" s="1">
        <v>3.90886424954334E-11</v>
      </c>
      <c r="N60" s="1">
        <v>7.01573440746026E-3</v>
      </c>
      <c r="O60" s="1">
        <v>7.6583408540043798E-3</v>
      </c>
      <c r="P60" s="1">
        <v>1.15586767478664E-5</v>
      </c>
      <c r="Q60" s="1">
        <v>2.0368143374866799E-8</v>
      </c>
      <c r="R60" s="1">
        <v>1.67551560989989E-2</v>
      </c>
      <c r="S60" s="1">
        <v>1.6852756196411001E-4</v>
      </c>
      <c r="T60" s="1">
        <v>9.7930548919115606E-7</v>
      </c>
      <c r="U60" s="1">
        <v>8.9964507987781595E-3</v>
      </c>
      <c r="V60" s="1">
        <v>8.7705709436287395E-3</v>
      </c>
      <c r="W60" s="1">
        <v>8.9573733218533605E-13</v>
      </c>
      <c r="X60" s="1">
        <v>4.43396567849275E-5</v>
      </c>
      <c r="Y60" s="1">
        <v>8.4211276727492798E-11</v>
      </c>
      <c r="Z60" s="1">
        <v>5.0528927963132896E-6</v>
      </c>
      <c r="AA60" s="1">
        <v>6.8255354014075103E-3</v>
      </c>
      <c r="AB60" s="1">
        <v>6.75869819329354E-10</v>
      </c>
      <c r="AC60" s="1">
        <v>2.3959638808086902E-24</v>
      </c>
      <c r="AD60" s="1">
        <v>4.4771332815762097E-3</v>
      </c>
      <c r="AE60" s="1">
        <v>1.93726397762659E-3</v>
      </c>
      <c r="AF60" s="1">
        <v>1.89445598422651E-4</v>
      </c>
      <c r="AG60" s="1">
        <v>1.01247836780434E-6</v>
      </c>
      <c r="AH60" s="1">
        <v>2.62842291211402E-7</v>
      </c>
      <c r="AI60" s="1">
        <v>1.14946474686084E-9</v>
      </c>
      <c r="AJ60" s="1">
        <v>9.9150715093689295E-6</v>
      </c>
      <c r="AK60" s="1">
        <v>1.37630638766707E-8</v>
      </c>
      <c r="AL60" s="1">
        <v>9.7477584305238896E-3</v>
      </c>
      <c r="AM60" s="1">
        <v>5.1380001626338298E-6</v>
      </c>
      <c r="AN60" s="1">
        <v>3.6211492372539902E-10</v>
      </c>
      <c r="AO60" s="1">
        <v>0.25130963991683097</v>
      </c>
      <c r="AP60" s="1">
        <v>8.0749955705860092E-6</v>
      </c>
      <c r="AQ60" s="1">
        <v>3.49350745555446E-2</v>
      </c>
      <c r="AR60" s="1">
        <v>0.114639933038366</v>
      </c>
      <c r="AS60" s="1">
        <v>5.0624706159085903E-6</v>
      </c>
      <c r="AT60" s="1">
        <v>1.0936823260946201E-4</v>
      </c>
      <c r="AU60" s="1">
        <v>7.4879697055943702E-11</v>
      </c>
      <c r="AV60" t="s">
        <v>349</v>
      </c>
      <c r="AW60" s="1">
        <v>7.9007222007410605E-7</v>
      </c>
      <c r="AX60" t="s">
        <v>350</v>
      </c>
      <c r="AY60" s="1">
        <v>3.2879593660805801E-15</v>
      </c>
      <c r="AZ60" s="1">
        <v>7.4028898063372795E-21</v>
      </c>
      <c r="BA60" s="1">
        <v>2.5732462676130499E-41</v>
      </c>
      <c r="BB60" t="s">
        <v>351</v>
      </c>
      <c r="BC60" s="1">
        <v>7.1629471051939505E-13</v>
      </c>
      <c r="BD60" s="1">
        <v>9.6879006542656392E-3</v>
      </c>
      <c r="BE60" s="1">
        <v>1.01493104717232E-2</v>
      </c>
      <c r="BF60" s="1">
        <v>1.10699967944587E-3</v>
      </c>
      <c r="BG60">
        <f>-0.144610592555276-117</f>
        <v>-117.14461059255528</v>
      </c>
      <c r="BH60" s="1">
        <v>5.9099268868202199E-3</v>
      </c>
      <c r="BI60" s="1">
        <v>1.67824952184349E-2</v>
      </c>
      <c r="BJ60" s="1">
        <v>5.3624277468959495E-4</v>
      </c>
      <c r="BK60" s="1">
        <v>0.29756685075130801</v>
      </c>
      <c r="BL60" s="1">
        <v>6.1632187462421698E-6</v>
      </c>
      <c r="BM60" s="1">
        <v>1.06456814534983E-7</v>
      </c>
      <c r="BN60" s="1">
        <v>1.35787309198922E-11</v>
      </c>
      <c r="BO60" s="1">
        <v>2.0426189486180101E-5</v>
      </c>
      <c r="BP60" s="1">
        <v>6.1070229041544803E-9</v>
      </c>
      <c r="BQ60" s="1">
        <v>1.2233789489135501E-5</v>
      </c>
      <c r="BR60" s="1">
        <v>2.1397033493161501E-8</v>
      </c>
      <c r="BS60" s="1">
        <v>2.3583821204156202E-3</v>
      </c>
      <c r="BT60" s="1">
        <v>1.2874192658434699E-4</v>
      </c>
      <c r="BU60" s="1">
        <v>8.0346570556789995E-6</v>
      </c>
      <c r="BV60" s="1">
        <v>6.3935820977229501E-6</v>
      </c>
      <c r="BW60" s="1">
        <v>8.7487369973549394E-9</v>
      </c>
      <c r="BX60" s="1">
        <v>1000000</v>
      </c>
      <c r="BY60" s="1">
        <v>209000</v>
      </c>
      <c r="BZ60" s="1">
        <v>20000</v>
      </c>
      <c r="CA60" s="1">
        <v>0</v>
      </c>
      <c r="CB60" s="1">
        <v>1</v>
      </c>
    </row>
    <row r="61" spans="1:80" x14ac:dyDescent="0.2">
      <c r="A61" s="1">
        <v>255600</v>
      </c>
      <c r="B61" s="1">
        <v>2.4582662490349499E-2</v>
      </c>
      <c r="C61" s="1">
        <v>3.9800648946353399E-3</v>
      </c>
      <c r="D61" s="1">
        <v>4.7567845392701098E-2</v>
      </c>
      <c r="E61" s="1">
        <v>3.2338557168819601E-2</v>
      </c>
      <c r="F61" s="1">
        <v>2.19094440321678E-2</v>
      </c>
      <c r="G61" s="1">
        <v>1.4545250107185201E-2</v>
      </c>
      <c r="H61" s="1">
        <v>8.6671602845714898E-3</v>
      </c>
      <c r="I61" s="1">
        <v>0.23020694112859799</v>
      </c>
      <c r="J61" s="1">
        <v>2.5417337509650299E-2</v>
      </c>
      <c r="K61">
        <f>-0.909215954055943-207</f>
        <v>-207.90921595405595</v>
      </c>
      <c r="L61" s="1">
        <v>9.7251494462970399E-3</v>
      </c>
      <c r="M61" s="1">
        <v>3.9234206966696903E-11</v>
      </c>
      <c r="N61" s="1">
        <v>6.6047769970073297E-3</v>
      </c>
      <c r="O61" s="1">
        <v>7.3257123378895504E-3</v>
      </c>
      <c r="P61" s="1">
        <v>1.1173683049914801E-5</v>
      </c>
      <c r="Q61" s="1">
        <v>1.9077926685436399E-8</v>
      </c>
      <c r="R61" s="1">
        <v>1.6752497523247398E-2</v>
      </c>
      <c r="S61" s="1">
        <v>1.5968388335119301E-4</v>
      </c>
      <c r="T61" s="1">
        <v>9.7465176244421107E-7</v>
      </c>
      <c r="U61" s="1">
        <v>8.9892438012840904E-3</v>
      </c>
      <c r="V61" s="1">
        <v>8.7545960151839495E-3</v>
      </c>
      <c r="W61" s="1">
        <v>8.6891488992949103E-13</v>
      </c>
      <c r="X61" s="1">
        <v>4.4025613842733099E-5</v>
      </c>
      <c r="Y61" s="1">
        <v>8.2538121885382605E-11</v>
      </c>
      <c r="Z61" s="1">
        <v>4.8218052550918203E-6</v>
      </c>
      <c r="AA61" s="1">
        <v>6.85266251854251E-3</v>
      </c>
      <c r="AB61" s="1">
        <v>6.9429493006839504E-10</v>
      </c>
      <c r="AC61" s="1">
        <v>2.40595052208305E-24</v>
      </c>
      <c r="AD61" s="1">
        <v>4.4843707053453998E-3</v>
      </c>
      <c r="AE61" s="1">
        <v>1.9308094375776799E-3</v>
      </c>
      <c r="AF61" s="1">
        <v>1.8859638836345299E-4</v>
      </c>
      <c r="AG61" s="1">
        <v>1.0647102315629001E-6</v>
      </c>
      <c r="AH61" s="1">
        <v>2.9553609603793901E-7</v>
      </c>
      <c r="AI61" s="1">
        <v>1.1370070515051199E-9</v>
      </c>
      <c r="AJ61" s="1">
        <v>9.4583430947785008E-6</v>
      </c>
      <c r="AK61" s="1">
        <v>1.36896895343327E-8</v>
      </c>
      <c r="AL61" s="1">
        <v>9.7618551630919096E-3</v>
      </c>
      <c r="AM61" s="1">
        <v>4.9834584881562996E-6</v>
      </c>
      <c r="AN61" s="1">
        <v>3.5872611056417202E-10</v>
      </c>
      <c r="AO61" s="1">
        <v>0.251421182905056</v>
      </c>
      <c r="AP61" s="1">
        <v>7.8591780505933498E-6</v>
      </c>
      <c r="AQ61" s="1">
        <v>3.49400463611391E-2</v>
      </c>
      <c r="AR61" s="1">
        <v>0.115479321915536</v>
      </c>
      <c r="AS61" s="1">
        <v>4.8021316776524701E-6</v>
      </c>
      <c r="AT61" s="1">
        <v>1.0959565161212E-4</v>
      </c>
      <c r="AU61" s="1">
        <v>7.5197355079584702E-11</v>
      </c>
      <c r="AV61">
        <f>-0.114825496423172-161</f>
        <v>-161.11482549642318</v>
      </c>
      <c r="AW61" s="1">
        <v>7.8280404575599999E-7</v>
      </c>
      <c r="AX61" t="s">
        <v>352</v>
      </c>
      <c r="AY61" s="1">
        <v>2.9462790167539399E-15</v>
      </c>
      <c r="AZ61" s="1">
        <v>4.6919142473109897E-21</v>
      </c>
      <c r="BA61" s="1">
        <v>7.0128379430382997E-42</v>
      </c>
      <c r="BB61">
        <f>-0.266202848767728-194</f>
        <v>-194.26620284876773</v>
      </c>
      <c r="BC61" s="1">
        <v>6.2406754770141299E-13</v>
      </c>
      <c r="BD61" s="1">
        <v>9.7500530871043808E-3</v>
      </c>
      <c r="BE61" s="1">
        <v>1.05847037109114E-2</v>
      </c>
      <c r="BF61" s="1">
        <v>1.10248599757289E-3</v>
      </c>
      <c r="BG61">
        <f>-0.128341868794953-132</f>
        <v>-132.12834186879496</v>
      </c>
      <c r="BH61" s="1">
        <v>5.6707159430887197E-3</v>
      </c>
      <c r="BI61" s="1">
        <v>1.6777895194612601E-2</v>
      </c>
      <c r="BJ61" s="1">
        <v>5.3446533473540002E-4</v>
      </c>
      <c r="BK61" s="1">
        <v>0.29501011894490903</v>
      </c>
      <c r="BL61" s="1">
        <v>6.0708051594564603E-6</v>
      </c>
      <c r="BM61" s="1">
        <v>1.05271950667177E-7</v>
      </c>
      <c r="BN61" s="1">
        <v>1.3123584732578699E-11</v>
      </c>
      <c r="BO61" s="1">
        <v>1.9854261247412798E-5</v>
      </c>
      <c r="BP61" s="1">
        <v>6.0904293780542803E-9</v>
      </c>
      <c r="BQ61" s="1">
        <v>1.2071703930834501E-5</v>
      </c>
      <c r="BR61" s="1">
        <v>2.0563284595815599E-8</v>
      </c>
      <c r="BS61" s="1">
        <v>2.2847493863991201E-3</v>
      </c>
      <c r="BT61" s="1">
        <v>1.25913530765659E-4</v>
      </c>
      <c r="BU61" s="1">
        <v>7.8125419437629992E-6</v>
      </c>
      <c r="BV61" s="1">
        <v>6.3075902734947199E-6</v>
      </c>
      <c r="BW61" s="1">
        <v>8.5019364814612796E-9</v>
      </c>
      <c r="BX61" s="1">
        <v>1000000</v>
      </c>
      <c r="BY61" s="1">
        <v>209000</v>
      </c>
      <c r="BZ61" s="1">
        <v>20000</v>
      </c>
      <c r="CA61" s="1">
        <v>0</v>
      </c>
      <c r="CB61" s="1">
        <v>1</v>
      </c>
    </row>
    <row r="62" spans="1:80" x14ac:dyDescent="0.2">
      <c r="A62" s="1">
        <v>259200</v>
      </c>
      <c r="B62" s="1">
        <v>2.4600782697256299E-2</v>
      </c>
      <c r="C62" s="1">
        <v>3.9809858947312702E-3</v>
      </c>
      <c r="D62" s="1">
        <v>4.7770578674425003E-2</v>
      </c>
      <c r="E62" s="1">
        <v>3.2503373500878202E-2</v>
      </c>
      <c r="F62" s="1">
        <v>2.1951720954603501E-2</v>
      </c>
      <c r="G62" s="1">
        <v>1.4579620143987599E-2</v>
      </c>
      <c r="H62" s="1">
        <v>8.6682923064327708E-3</v>
      </c>
      <c r="I62" s="1">
        <v>0.23021033719418199</v>
      </c>
      <c r="J62" s="1">
        <v>2.5399217302743402E-2</v>
      </c>
      <c r="K62">
        <f>-0.772892244740046-230</f>
        <v>-230.77289224474004</v>
      </c>
      <c r="L62" s="1">
        <v>9.7232808404011592E-3</v>
      </c>
      <c r="M62" s="1">
        <v>3.9372699780483601E-11</v>
      </c>
      <c r="N62" s="1">
        <v>6.2258412691719297E-3</v>
      </c>
      <c r="O62" s="1">
        <v>6.9947012986102102E-3</v>
      </c>
      <c r="P62" s="1">
        <v>1.07918533095331E-5</v>
      </c>
      <c r="Q62" s="1">
        <v>1.7857531009881201E-8</v>
      </c>
      <c r="R62" s="1">
        <v>1.67498855375161E-2</v>
      </c>
      <c r="S62" s="1">
        <v>1.50582616743317E-4</v>
      </c>
      <c r="T62" s="1">
        <v>9.7015272445176891E-7</v>
      </c>
      <c r="U62" s="1">
        <v>8.9822555117778698E-3</v>
      </c>
      <c r="V62" s="1">
        <v>8.7391214564875308E-3</v>
      </c>
      <c r="W62" s="1">
        <v>8.4084406029955205E-13</v>
      </c>
      <c r="X62" s="1">
        <v>4.3722987291193697E-5</v>
      </c>
      <c r="Y62" s="1">
        <v>8.0946250462547504E-11</v>
      </c>
      <c r="Z62" s="1">
        <v>4.58543243136831E-6</v>
      </c>
      <c r="AA62" s="1">
        <v>6.8781914313789704E-3</v>
      </c>
      <c r="AB62" s="1">
        <v>7.0901004233974301E-10</v>
      </c>
      <c r="AC62" s="1">
        <v>2.4178936764069401E-24</v>
      </c>
      <c r="AD62" s="1">
        <v>4.4911653052527702E-3</v>
      </c>
      <c r="AE62" s="1">
        <v>1.92456638913208E-3</v>
      </c>
      <c r="AF62" s="1">
        <v>1.8777593827455901E-4</v>
      </c>
      <c r="AG62" s="1">
        <v>1.1131479790209201E-6</v>
      </c>
      <c r="AH62" s="1">
        <v>3.2591433725506798E-7</v>
      </c>
      <c r="AI62" s="1">
        <v>1.125285297282E-9</v>
      </c>
      <c r="AJ62" s="1">
        <v>9.0413567645705299E-6</v>
      </c>
      <c r="AK62" s="1">
        <v>1.3641337434764799E-8</v>
      </c>
      <c r="AL62" s="1">
        <v>9.7755110888252707E-3</v>
      </c>
      <c r="AM62" s="1">
        <v>4.8382529767593401E-6</v>
      </c>
      <c r="AN62" s="1">
        <v>3.5562111217426E-10</v>
      </c>
      <c r="AO62" s="1">
        <v>0.25153532459072803</v>
      </c>
      <c r="AP62" s="1">
        <v>7.6560765014629802E-6</v>
      </c>
      <c r="AQ62" s="1">
        <v>3.4944851403560802E-2</v>
      </c>
      <c r="AR62" s="1">
        <v>0.116287685050441</v>
      </c>
      <c r="AS62" s="1">
        <v>4.5580028337771602E-6</v>
      </c>
      <c r="AT62" s="1">
        <v>1.09791070496823E-4</v>
      </c>
      <c r="AU62" s="1">
        <v>7.5571941676616596E-11</v>
      </c>
      <c r="AV62" t="s">
        <v>353</v>
      </c>
      <c r="AW62" s="1">
        <v>7.7494870529880998E-7</v>
      </c>
      <c r="AX62" t="s">
        <v>354</v>
      </c>
      <c r="AY62" s="1">
        <v>2.6461150463178298E-15</v>
      </c>
      <c r="AZ62" s="1">
        <v>2.9930635531108099E-21</v>
      </c>
      <c r="BA62" s="1">
        <v>1.9640527182544501E-42</v>
      </c>
      <c r="BB62" t="s">
        <v>355</v>
      </c>
      <c r="BC62" s="1">
        <v>5.4451334356387303E-13</v>
      </c>
      <c r="BD62" s="1">
        <v>9.8035741467075391E-3</v>
      </c>
      <c r="BE62" s="1">
        <v>1.0990823425426699E-2</v>
      </c>
      <c r="BF62" s="1">
        <v>1.0981232720751199E-3</v>
      </c>
      <c r="BG62">
        <f>-0.144467175321312-147</f>
        <v>-147.14446717532132</v>
      </c>
      <c r="BH62" s="1">
        <v>5.4501791562762397E-3</v>
      </c>
      <c r="BI62" s="1">
        <v>1.6773402188961301E-2</v>
      </c>
      <c r="BJ62" s="1">
        <v>5.3274629135119096E-4</v>
      </c>
      <c r="BK62" s="1">
        <v>0.29255202140472197</v>
      </c>
      <c r="BL62" s="1">
        <v>5.97039628206933E-6</v>
      </c>
      <c r="BM62" s="1">
        <v>1.0401988139953E-7</v>
      </c>
      <c r="BN62" s="1">
        <v>1.2698363103957599E-11</v>
      </c>
      <c r="BO62" s="1">
        <v>1.9350637680742699E-5</v>
      </c>
      <c r="BP62" s="1">
        <v>6.0795219587486397E-9</v>
      </c>
      <c r="BQ62" s="1">
        <v>1.1914162015361999E-5</v>
      </c>
      <c r="BR62" s="1">
        <v>1.9681926131778299E-8</v>
      </c>
      <c r="BS62" s="1">
        <v>2.20927282888229E-3</v>
      </c>
      <c r="BT62" s="1">
        <v>1.22792075491191E-4</v>
      </c>
      <c r="BU62" s="1">
        <v>7.6192689793138802E-6</v>
      </c>
      <c r="BV62" s="1">
        <v>6.2227862863324303E-6</v>
      </c>
      <c r="BW62" s="1">
        <v>8.2415364789042306E-9</v>
      </c>
      <c r="BX62" s="1">
        <v>1000000</v>
      </c>
      <c r="BY62" s="1">
        <v>209000</v>
      </c>
      <c r="BZ62" s="1">
        <v>20000</v>
      </c>
      <c r="CA62" s="1">
        <v>0</v>
      </c>
      <c r="CB62" s="1">
        <v>1</v>
      </c>
    </row>
    <row r="63" spans="1:80" x14ac:dyDescent="0.2">
      <c r="A63" s="1">
        <v>262800</v>
      </c>
      <c r="B63" s="1">
        <v>2.46183254156579E-2</v>
      </c>
      <c r="C63" s="1">
        <v>3.9818754948492303E-3</v>
      </c>
      <c r="D63" s="1">
        <v>4.7964405028312701E-2</v>
      </c>
      <c r="E63" s="1">
        <v>3.26625599296924E-2</v>
      </c>
      <c r="F63" s="1">
        <v>2.19922894178676E-2</v>
      </c>
      <c r="G63" s="1">
        <v>1.4612938426837099E-2</v>
      </c>
      <c r="H63" s="1">
        <v>8.6693919758942094E-3</v>
      </c>
      <c r="I63" s="1">
        <v>0.23021363620256599</v>
      </c>
      <c r="J63" s="1">
        <v>2.5381674584341901E-2</v>
      </c>
      <c r="K63">
        <f>-0.289865979612701-253</f>
        <v>-253.2898659796127</v>
      </c>
      <c r="L63" s="1">
        <v>9.7214708586428403E-3</v>
      </c>
      <c r="M63" s="1">
        <v>3.9504325084948801E-11</v>
      </c>
      <c r="N63" s="1">
        <v>5.8743767650596699E-3</v>
      </c>
      <c r="O63" s="1">
        <v>6.6664174194667504E-3</v>
      </c>
      <c r="P63" s="1">
        <v>1.0413311284783299E-5</v>
      </c>
      <c r="Q63" s="1">
        <v>1.6702978615955001E-8</v>
      </c>
      <c r="R63" s="1">
        <v>1.6747312317307798E-2</v>
      </c>
      <c r="S63" s="1">
        <v>1.4171386966156801E-4</v>
      </c>
      <c r="T63" s="1">
        <v>9.6580970015607298E-7</v>
      </c>
      <c r="U63" s="1">
        <v>8.9754903679765494E-3</v>
      </c>
      <c r="V63" s="1">
        <v>8.7241556356481304E-3</v>
      </c>
      <c r="W63" s="1">
        <v>8.1285537064409E-13</v>
      </c>
      <c r="X63" s="1">
        <v>4.34317837221891E-5</v>
      </c>
      <c r="Y63" s="1">
        <v>7.9433315928464999E-11</v>
      </c>
      <c r="Z63" s="1">
        <v>4.3529334971076402E-6</v>
      </c>
      <c r="AA63" s="1">
        <v>6.9023021457710497E-3</v>
      </c>
      <c r="AB63" s="1">
        <v>7.2075723962303602E-10</v>
      </c>
      <c r="AC63" s="1">
        <v>2.4304380914034701E-24</v>
      </c>
      <c r="AD63" s="1">
        <v>4.4975849002994702E-3</v>
      </c>
      <c r="AE63" s="1">
        <v>1.91853731355168E-3</v>
      </c>
      <c r="AF63" s="1">
        <v>1.8698448213624999E-4</v>
      </c>
      <c r="AG63" s="1">
        <v>1.15804036462536E-6</v>
      </c>
      <c r="AH63" s="1">
        <v>3.5412501267949901E-7</v>
      </c>
      <c r="AI63" s="1">
        <v>1.1138769712684201E-9</v>
      </c>
      <c r="AJ63" s="1">
        <v>8.6594572725511108E-6</v>
      </c>
      <c r="AK63" s="1">
        <v>1.35988741082345E-8</v>
      </c>
      <c r="AL63" s="1">
        <v>9.7887322465421596E-3</v>
      </c>
      <c r="AM63" s="1">
        <v>4.7019226701012197E-6</v>
      </c>
      <c r="AN63" s="1">
        <v>3.52634460424069E-10</v>
      </c>
      <c r="AO63" s="1">
        <v>0.25165129534671399</v>
      </c>
      <c r="AP63" s="1">
        <v>7.4650873299667797E-6</v>
      </c>
      <c r="AQ63" s="1">
        <v>3.49494881278717E-2</v>
      </c>
      <c r="AR63" s="1">
        <v>0.117064834479994</v>
      </c>
      <c r="AS63" s="1">
        <v>4.32893411300656E-6</v>
      </c>
      <c r="AT63" s="1">
        <v>1.09958718619749E-4</v>
      </c>
      <c r="AU63" s="1">
        <v>7.5964109213636197E-11</v>
      </c>
      <c r="AV63">
        <f>-0.163923348869365-165</f>
        <v>-165.16392334886936</v>
      </c>
      <c r="AW63" s="1">
        <v>7.6688730721295798E-7</v>
      </c>
      <c r="AX63" t="s">
        <v>356</v>
      </c>
      <c r="AY63" s="1">
        <v>2.3821115559816799E-15</v>
      </c>
      <c r="AZ63" s="1">
        <v>1.9225858926841601E-21</v>
      </c>
      <c r="BA63" s="1">
        <v>5.7586699253389603E-43</v>
      </c>
      <c r="BB63" t="s">
        <v>357</v>
      </c>
      <c r="BC63" s="1">
        <v>4.7578452350110602E-13</v>
      </c>
      <c r="BD63" s="1">
        <v>9.8493188469222E-3</v>
      </c>
      <c r="BE63" s="1">
        <v>1.1370612891840401E-2</v>
      </c>
      <c r="BF63" s="1">
        <v>1.09391292884556E-3</v>
      </c>
      <c r="BG63">
        <f>-0.708092619812913-163</f>
        <v>-163.7080926198129</v>
      </c>
      <c r="BH63" s="1">
        <v>5.2469101468298803E-3</v>
      </c>
      <c r="BI63" s="1">
        <v>1.6769020108797401E-2</v>
      </c>
      <c r="BJ63" s="1">
        <v>5.3108837770525204E-4</v>
      </c>
      <c r="BK63" s="1">
        <v>0.29019112896937599</v>
      </c>
      <c r="BL63" s="1">
        <v>5.86659535029991E-6</v>
      </c>
      <c r="BM63" s="1">
        <v>1.02753263008086E-7</v>
      </c>
      <c r="BN63" s="1">
        <v>1.22886876219547E-11</v>
      </c>
      <c r="BO63" s="1">
        <v>1.8892672046324601E-5</v>
      </c>
      <c r="BP63" s="1">
        <v>6.0683704108000199E-9</v>
      </c>
      <c r="BQ63" s="1">
        <v>1.1749622894977499E-5</v>
      </c>
      <c r="BR63" s="1">
        <v>1.8802856984778501E-8</v>
      </c>
      <c r="BS63" s="1">
        <v>2.1343527155929698E-3</v>
      </c>
      <c r="BT63" s="1">
        <v>1.1961579142841E-4</v>
      </c>
      <c r="BU63" s="1">
        <v>7.444104142792E-6</v>
      </c>
      <c r="BV63" s="1">
        <v>6.1335769360439697E-6</v>
      </c>
      <c r="BW63" s="1">
        <v>7.9805765403273605E-9</v>
      </c>
      <c r="BX63" s="1">
        <v>1000000</v>
      </c>
      <c r="BY63" s="1">
        <v>209000</v>
      </c>
      <c r="BZ63" s="1">
        <v>20000</v>
      </c>
      <c r="CA63" s="1">
        <v>0</v>
      </c>
      <c r="CB63" s="1">
        <v>1</v>
      </c>
    </row>
    <row r="64" spans="1:80" x14ac:dyDescent="0.2">
      <c r="A64" s="1">
        <v>266400</v>
      </c>
      <c r="B64" s="1">
        <v>2.46352954370559E-2</v>
      </c>
      <c r="C64" s="1">
        <v>3.9827342384246801E-3</v>
      </c>
      <c r="D64" s="1">
        <v>4.8150126483077801E-2</v>
      </c>
      <c r="E64" s="1">
        <v>3.2816251465404601E-2</v>
      </c>
      <c r="F64" s="1">
        <v>2.2031250308961099E-2</v>
      </c>
      <c r="G64" s="1">
        <v>1.46451800525073E-2</v>
      </c>
      <c r="H64" s="1">
        <v>8.6704595586595198E-3</v>
      </c>
      <c r="I64" s="1">
        <v>0.23021683895086201</v>
      </c>
      <c r="J64" s="1">
        <v>2.5364704562943902E-2</v>
      </c>
      <c r="K64" t="s">
        <v>358</v>
      </c>
      <c r="L64" s="1">
        <v>9.7197190954193408E-3</v>
      </c>
      <c r="M64" s="1">
        <v>3.96293960814849E-11</v>
      </c>
      <c r="N64" s="1">
        <v>5.5470867435118603E-3</v>
      </c>
      <c r="O64" s="1">
        <v>6.3423085222414797E-3</v>
      </c>
      <c r="P64" s="1">
        <v>1.00385230587706E-5</v>
      </c>
      <c r="Q64" s="1">
        <v>1.5610909128196101E-8</v>
      </c>
      <c r="R64" s="1">
        <v>1.6744768881186301E-2</v>
      </c>
      <c r="S64" s="1">
        <v>1.33209432994595E-4</v>
      </c>
      <c r="T64" s="1">
        <v>9.6162015344241291E-7</v>
      </c>
      <c r="U64" s="1">
        <v>8.9689464807505299E-3</v>
      </c>
      <c r="V64" s="1">
        <v>8.7096929539839003E-3</v>
      </c>
      <c r="W64" s="1">
        <v>7.8534436214432603E-13</v>
      </c>
      <c r="X64" s="1">
        <v>4.3151742726322503E-5</v>
      </c>
      <c r="Y64" s="1">
        <v>7.7995718267130094E-11</v>
      </c>
      <c r="Z64" s="1">
        <v>4.1270273725509901E-6</v>
      </c>
      <c r="AA64" s="1">
        <v>6.9251294446076002E-3</v>
      </c>
      <c r="AB64" s="1">
        <v>7.2991970988100898E-10</v>
      </c>
      <c r="AC64" s="1">
        <v>2.4431365313002598E-24</v>
      </c>
      <c r="AD64" s="1">
        <v>4.5036769234521098E-3</v>
      </c>
      <c r="AE64" s="1">
        <v>1.9127190872747701E-3</v>
      </c>
      <c r="AF64" s="1">
        <v>1.8622152080045301E-4</v>
      </c>
      <c r="AG64" s="1">
        <v>1.19965783887191E-6</v>
      </c>
      <c r="AH64" s="1">
        <v>3.8033038564650402E-7</v>
      </c>
      <c r="AI64" s="1">
        <v>1.1026693262824301E-9</v>
      </c>
      <c r="AJ64" s="1">
        <v>8.3085997105871501E-6</v>
      </c>
      <c r="AK64" s="1">
        <v>1.35565189009826E-8</v>
      </c>
      <c r="AL64" s="1">
        <v>9.8014540235035492E-3</v>
      </c>
      <c r="AM64" s="1">
        <v>4.5738874605840497E-6</v>
      </c>
      <c r="AN64" s="1">
        <v>3.4972165724354201E-10</v>
      </c>
      <c r="AO64" s="1">
        <v>0.25176849958515102</v>
      </c>
      <c r="AP64" s="1">
        <v>7.2854354697910902E-6</v>
      </c>
      <c r="AQ64" s="1">
        <v>3.4953959281716698E-2</v>
      </c>
      <c r="AR64" s="1">
        <v>0.117811557986702</v>
      </c>
      <c r="AS64" s="1">
        <v>4.1138322417183998E-6</v>
      </c>
      <c r="AT64" s="1">
        <v>1.1010193004671399E-4</v>
      </c>
      <c r="AU64" s="1">
        <v>7.63606110160417E-11</v>
      </c>
      <c r="AV64" t="s">
        <v>359</v>
      </c>
      <c r="AW64" s="1">
        <v>7.5875210689954397E-7</v>
      </c>
      <c r="AX64">
        <f>-0.102743065175294-303</f>
        <v>-303.10274306517528</v>
      </c>
      <c r="AY64" s="1">
        <v>2.14945925768607E-15</v>
      </c>
      <c r="AZ64" s="1">
        <v>1.24248126582995E-21</v>
      </c>
      <c r="BA64" s="1">
        <v>1.7018211360255699E-43</v>
      </c>
      <c r="BB64">
        <f>-0.63130374833956-199</f>
        <v>-199.63130374833955</v>
      </c>
      <c r="BC64" s="1">
        <v>4.1630856097441E-13</v>
      </c>
      <c r="BD64" s="1">
        <v>9.8876917924631998E-3</v>
      </c>
      <c r="BE64" s="1">
        <v>1.1726482295618601E-2</v>
      </c>
      <c r="BF64" s="1">
        <v>1.0898524924066E-3</v>
      </c>
      <c r="BG64" t="s">
        <v>360</v>
      </c>
      <c r="BH64" s="1">
        <v>5.0594024364811604E-3</v>
      </c>
      <c r="BI64" s="1">
        <v>1.6764750095683598E-2</v>
      </c>
      <c r="BJ64" s="1">
        <v>5.2949147903293896E-4</v>
      </c>
      <c r="BK64" s="1">
        <v>0.28792463391780998</v>
      </c>
      <c r="BL64" s="1">
        <v>5.7608722388118104E-6</v>
      </c>
      <c r="BM64" s="1">
        <v>1.01489668799043E-7</v>
      </c>
      <c r="BN64" s="1">
        <v>1.18899541176294E-11</v>
      </c>
      <c r="BO64" s="1">
        <v>1.8470482166689998E-5</v>
      </c>
      <c r="BP64" s="1">
        <v>6.0551798119221704E-9</v>
      </c>
      <c r="BQ64" s="1">
        <v>1.1575672328080401E-5</v>
      </c>
      <c r="BR64" s="1">
        <v>1.7941010648819199E-8</v>
      </c>
      <c r="BS64" s="1">
        <v>2.0607140406656999E-3</v>
      </c>
      <c r="BT64" s="1">
        <v>1.16454930398203E-4</v>
      </c>
      <c r="BU64" s="1">
        <v>7.2826293072398197E-6</v>
      </c>
      <c r="BV64" s="1">
        <v>6.0388667478705496E-6</v>
      </c>
      <c r="BW64" s="1">
        <v>7.7229965614059393E-9</v>
      </c>
      <c r="BX64" s="1">
        <v>1000000</v>
      </c>
      <c r="BY64" s="1">
        <v>209000</v>
      </c>
      <c r="BZ64" s="1">
        <v>20000</v>
      </c>
      <c r="CA64" s="1">
        <v>0</v>
      </c>
      <c r="CB64" s="1">
        <v>1</v>
      </c>
    </row>
    <row r="65" spans="1:80" x14ac:dyDescent="0.2">
      <c r="A65" s="1">
        <v>270000</v>
      </c>
      <c r="B65" s="1">
        <v>2.46517032168567E-2</v>
      </c>
      <c r="C65" s="1">
        <v>3.9835629063595399E-3</v>
      </c>
      <c r="D65" s="1">
        <v>4.8328373385909201E-2</v>
      </c>
      <c r="E65" s="1">
        <v>3.2964535261472298E-2</v>
      </c>
      <c r="F65" s="1">
        <v>2.2068690336252798E-2</v>
      </c>
      <c r="G65" s="1">
        <v>1.46763264519738E-2</v>
      </c>
      <c r="H65" s="1">
        <v>8.6714954400165193E-3</v>
      </c>
      <c r="I65" s="1">
        <v>0.230219946594933</v>
      </c>
      <c r="J65" s="1">
        <v>2.5348296783143098E-2</v>
      </c>
      <c r="K65">
        <f>-0.242524322275384-277</f>
        <v>-277.24252432227536</v>
      </c>
      <c r="L65" s="1">
        <v>9.7180245563544404E-3</v>
      </c>
      <c r="M65" s="1">
        <v>3.97482480374872E-11</v>
      </c>
      <c r="N65" s="1">
        <v>5.2413315721161801E-3</v>
      </c>
      <c r="O65" s="1">
        <v>6.02374358206918E-3</v>
      </c>
      <c r="P65" s="1">
        <v>9.6680236152446793E-6</v>
      </c>
      <c r="Q65" s="1">
        <v>1.45782882320754E-8</v>
      </c>
      <c r="R65" s="1">
        <v>1.6742246512168199E-2</v>
      </c>
      <c r="S65" s="1">
        <v>1.2509619098417601E-4</v>
      </c>
      <c r="T65" s="1">
        <v>9.5758027226044692E-7</v>
      </c>
      <c r="U65" s="1">
        <v>8.9626197788315407E-3</v>
      </c>
      <c r="V65" s="1">
        <v>8.6957230588852203E-3</v>
      </c>
      <c r="W65" s="1">
        <v>7.5846122991418397E-13</v>
      </c>
      <c r="X65" s="1">
        <v>4.28825204109176E-5</v>
      </c>
      <c r="Y65" s="1">
        <v>7.6629603830322304E-11</v>
      </c>
      <c r="Z65" s="1">
        <v>3.9084773915706501E-6</v>
      </c>
      <c r="AA65" s="1">
        <v>6.9467823422185498E-3</v>
      </c>
      <c r="AB65" s="1">
        <v>7.3677260424644296E-10</v>
      </c>
      <c r="AC65" s="1">
        <v>2.45606157135674E-24</v>
      </c>
      <c r="AD65" s="1">
        <v>4.50947817436254E-3</v>
      </c>
      <c r="AE65" s="1">
        <v>1.90710671923768E-3</v>
      </c>
      <c r="AF65" s="1">
        <v>1.85486315148663E-4</v>
      </c>
      <c r="AG65" s="1">
        <v>1.2382610319787199E-6</v>
      </c>
      <c r="AH65" s="1">
        <v>4.0468729248019201E-7</v>
      </c>
      <c r="AI65" s="1">
        <v>1.09164966200068E-9</v>
      </c>
      <c r="AJ65" s="1">
        <v>7.98526934512435E-6</v>
      </c>
      <c r="AK65" s="1">
        <v>1.3512856399984501E-8</v>
      </c>
      <c r="AL65" s="1">
        <v>9.8136016559830595E-3</v>
      </c>
      <c r="AM65" s="1">
        <v>4.4535661448891E-6</v>
      </c>
      <c r="AN65" s="1">
        <v>3.46876042869294E-10</v>
      </c>
      <c r="AO65" s="1">
        <v>0.25188644103692698</v>
      </c>
      <c r="AP65" s="1">
        <v>7.1163403362702998E-6</v>
      </c>
      <c r="AQ65" s="1">
        <v>3.4958269031717698E-2</v>
      </c>
      <c r="AR65" s="1">
        <v>0.118528907291717</v>
      </c>
      <c r="AS65" s="1">
        <v>3.9116843732639898E-6</v>
      </c>
      <c r="AT65" s="1">
        <v>1.10223520299674E-4</v>
      </c>
      <c r="AU65" s="1">
        <v>7.6764172017274303E-11</v>
      </c>
      <c r="AV65">
        <f>-0.23431483242126-167</f>
        <v>-167.23431483242126</v>
      </c>
      <c r="AW65" s="1">
        <v>7.5060311950896203E-7</v>
      </c>
      <c r="AX65" t="s">
        <v>361</v>
      </c>
      <c r="AY65" s="1">
        <v>1.9439964036379499E-15</v>
      </c>
      <c r="AZ65" s="1">
        <v>8.0814333681219702E-22</v>
      </c>
      <c r="BA65" s="1">
        <v>5.1965374587422798E-44</v>
      </c>
      <c r="BB65" t="s">
        <v>362</v>
      </c>
      <c r="BC65" s="1">
        <v>3.64758735055135E-13</v>
      </c>
      <c r="BD65" s="1">
        <v>9.9189838584086906E-3</v>
      </c>
      <c r="BE65" s="1">
        <v>1.20604865543019E-2</v>
      </c>
      <c r="BF65" s="1">
        <v>1.0859382014461801E-3</v>
      </c>
      <c r="BG65">
        <f>-0.798036298315014-179</f>
        <v>-179.79803629831503</v>
      </c>
      <c r="BH65" s="1">
        <v>4.8862309192510304E-3</v>
      </c>
      <c r="BI65" s="1">
        <v>1.67605921888992E-2</v>
      </c>
      <c r="BJ65" s="1">
        <v>5.2795449709344504E-4</v>
      </c>
      <c r="BK65" s="1">
        <v>0.28574937648246301</v>
      </c>
      <c r="BL65" s="1">
        <v>5.65391856256545E-6</v>
      </c>
      <c r="BM65" s="1">
        <v>1.00236509513458E-7</v>
      </c>
      <c r="BN65" s="1">
        <v>1.15008822642587E-11</v>
      </c>
      <c r="BO65" s="1">
        <v>1.8078606713820401E-5</v>
      </c>
      <c r="BP65" s="1">
        <v>6.0396475812055102E-9</v>
      </c>
      <c r="BQ65" s="1">
        <v>1.1392893031010899E-5</v>
      </c>
      <c r="BR65" s="1">
        <v>1.7100565456299199E-8</v>
      </c>
      <c r="BS65" s="1">
        <v>1.9884981700085502E-3</v>
      </c>
      <c r="BT65" s="1">
        <v>1.13333389382592E-4</v>
      </c>
      <c r="BU65" s="1">
        <v>7.1327157843868603E-6</v>
      </c>
      <c r="BV65" s="1">
        <v>5.9390885715275403E-6</v>
      </c>
      <c r="BW65" s="1">
        <v>7.4703459643518701E-9</v>
      </c>
      <c r="BX65" s="1">
        <v>1000000</v>
      </c>
      <c r="BY65" s="1">
        <v>209000</v>
      </c>
      <c r="BZ65" s="1">
        <v>20000</v>
      </c>
      <c r="CA65" s="1">
        <v>0</v>
      </c>
      <c r="CB65" s="1">
        <v>1</v>
      </c>
    </row>
    <row r="66" spans="1:80" x14ac:dyDescent="0.2">
      <c r="A66" s="1">
        <v>273600</v>
      </c>
      <c r="B66" s="1">
        <v>2.4667560818231501E-2</v>
      </c>
      <c r="C66" s="1">
        <v>3.98436233048174E-3</v>
      </c>
      <c r="D66" s="1">
        <v>4.8499686027941399E-2</v>
      </c>
      <c r="E66" s="1">
        <v>3.3107497523755601E-2</v>
      </c>
      <c r="F66" s="1">
        <v>2.2104687090028701E-2</v>
      </c>
      <c r="G66" s="1">
        <v>1.4706366130605501E-2</v>
      </c>
      <c r="H66" s="1">
        <v>8.6725000585349803E-3</v>
      </c>
      <c r="I66" s="1">
        <v>0.23022296045048801</v>
      </c>
      <c r="J66" s="1">
        <v>2.5332439181768199E-2</v>
      </c>
      <c r="K66" t="s">
        <v>363</v>
      </c>
      <c r="L66" s="1">
        <v>9.71638607619036E-3</v>
      </c>
      <c r="M66" s="1">
        <v>3.9861207377832197E-11</v>
      </c>
      <c r="N66" s="1">
        <v>4.9548402633800498E-3</v>
      </c>
      <c r="O66" s="1">
        <v>5.71188728539889E-3</v>
      </c>
      <c r="P66" s="1">
        <v>9.3023133420035094E-6</v>
      </c>
      <c r="Q66" s="1">
        <v>1.36022598038029E-8</v>
      </c>
      <c r="R66" s="1">
        <v>1.6739737359297301E-2</v>
      </c>
      <c r="S66" s="1">
        <v>1.17369596774872E-4</v>
      </c>
      <c r="T66" s="1">
        <v>9.5368593997781293E-7</v>
      </c>
      <c r="U66" s="1">
        <v>8.9565055732901896E-3</v>
      </c>
      <c r="V66" s="1">
        <v>8.6822343138000403E-3</v>
      </c>
      <c r="W66" s="1">
        <v>7.3223383782710095E-13</v>
      </c>
      <c r="X66" s="1">
        <v>4.2623757649002003E-5</v>
      </c>
      <c r="Y66" s="1">
        <v>7.5331220607965297E-11</v>
      </c>
      <c r="Z66" s="1">
        <v>3.6974796021271601E-6</v>
      </c>
      <c r="AA66" s="1">
        <v>6.9673548056145198E-3</v>
      </c>
      <c r="AB66" s="1">
        <v>7.4151899874921795E-10</v>
      </c>
      <c r="AC66" s="1">
        <v>2.4691887598139701E-24</v>
      </c>
      <c r="AD66" s="1">
        <v>4.5150195471381702E-3</v>
      </c>
      <c r="AE66" s="1">
        <v>1.9016947537791101E-3</v>
      </c>
      <c r="AF66" s="1">
        <v>1.8477807071089E-4</v>
      </c>
      <c r="AG66" s="1">
        <v>1.27409124826903E-6</v>
      </c>
      <c r="AH66" s="1">
        <v>4.2734113841691302E-7</v>
      </c>
      <c r="AI66" s="1">
        <v>1.0808290195339299E-9</v>
      </c>
      <c r="AJ66" s="1">
        <v>7.6863939682026898E-6</v>
      </c>
      <c r="AK66" s="1">
        <v>1.34675749430825E-8</v>
      </c>
      <c r="AL66" s="1">
        <v>9.8251106612231506E-3</v>
      </c>
      <c r="AM66" s="1">
        <v>4.3404151771554698E-6</v>
      </c>
      <c r="AN66" s="1">
        <v>3.4410150347707102E-10</v>
      </c>
      <c r="AO66" s="1">
        <v>0.25200468682017602</v>
      </c>
      <c r="AP66" s="1">
        <v>6.9570708713571198E-6</v>
      </c>
      <c r="AQ66" s="1">
        <v>3.4962421882734497E-2</v>
      </c>
      <c r="AR66" s="1">
        <v>0.119217941778543</v>
      </c>
      <c r="AS66" s="1">
        <v>3.7215589082705301E-6</v>
      </c>
      <c r="AT66" s="1">
        <v>1.1032597475053099E-4</v>
      </c>
      <c r="AU66" s="1">
        <v>7.7173980899859803E-11</v>
      </c>
      <c r="AV66" t="s">
        <v>364</v>
      </c>
      <c r="AW66" s="1">
        <v>7.4246972643301697E-7</v>
      </c>
      <c r="AX66">
        <f>-0.127542268107678-306</f>
        <v>-306.12754226810767</v>
      </c>
      <c r="AY66" s="1">
        <v>1.76214959419322E-15</v>
      </c>
      <c r="AZ66" s="1">
        <v>5.2895216564361099E-22</v>
      </c>
      <c r="BA66" s="1">
        <v>1.63845112192588E-44</v>
      </c>
      <c r="BB66">
        <f>-0.890757832103401-201</f>
        <v>-201.89075783210339</v>
      </c>
      <c r="BC66" s="1">
        <v>3.20008481267807E-13</v>
      </c>
      <c r="BD66" s="1">
        <v>9.9434892293450393E-3</v>
      </c>
      <c r="BE66" s="1">
        <v>1.23744386467301E-2</v>
      </c>
      <c r="BF66" s="1">
        <v>1.08216598902083E-3</v>
      </c>
      <c r="BG66" t="s">
        <v>365</v>
      </c>
      <c r="BH66" s="1">
        <v>4.7261014754549999E-3</v>
      </c>
      <c r="BI66" s="1">
        <v>1.67565459628999E-2</v>
      </c>
      <c r="BJ66" s="1">
        <v>5.2647606772370902E-4</v>
      </c>
      <c r="BK66" s="1">
        <v>0.28366223408673102</v>
      </c>
      <c r="BL66" s="1">
        <v>5.5459721999931499E-6</v>
      </c>
      <c r="BM66" s="1">
        <v>9.8996973347850601E-8</v>
      </c>
      <c r="BN66" s="1">
        <v>1.11208079317225E-11</v>
      </c>
      <c r="BO66" s="1">
        <v>1.77130989323186E-5</v>
      </c>
      <c r="BP66" s="1">
        <v>6.0216993029665097E-9</v>
      </c>
      <c r="BQ66" s="1">
        <v>1.1202407003335899E-5</v>
      </c>
      <c r="BR66" s="1">
        <v>1.6282699825484701E-8</v>
      </c>
      <c r="BS66" s="1">
        <v>1.9177578409877499E-3</v>
      </c>
      <c r="BT66" s="1">
        <v>1.10255241921429E-4</v>
      </c>
      <c r="BU66" s="1">
        <v>6.99274113211827E-6</v>
      </c>
      <c r="BV66" s="1">
        <v>5.8348591994551901E-6</v>
      </c>
      <c r="BW66" s="1">
        <v>7.2229749901546199E-9</v>
      </c>
      <c r="BX66" s="1">
        <v>1000000</v>
      </c>
      <c r="BY66" s="1">
        <v>209000</v>
      </c>
      <c r="BZ66" s="1">
        <v>20000</v>
      </c>
      <c r="CA66" s="1">
        <v>0</v>
      </c>
      <c r="CB66" s="1">
        <v>1</v>
      </c>
    </row>
    <row r="67" spans="1:80" x14ac:dyDescent="0.2">
      <c r="A67" s="1">
        <v>277200</v>
      </c>
      <c r="B67" s="1">
        <v>2.4688148424311201E-2</v>
      </c>
      <c r="C67" s="1">
        <v>3.9853796512145899E-3</v>
      </c>
      <c r="D67" s="1">
        <v>4.8662882261984799E-2</v>
      </c>
      <c r="E67" s="1">
        <v>3.3243665745667297E-2</v>
      </c>
      <c r="F67" s="1">
        <v>2.21409338350818E-2</v>
      </c>
      <c r="G67" s="1">
        <v>1.4736602613345799E-2</v>
      </c>
      <c r="H67" s="1">
        <v>8.6734378078149807E-3</v>
      </c>
      <c r="I67" s="1">
        <v>0.23022581200373901</v>
      </c>
      <c r="J67" s="1">
        <v>2.5311851575688601E-2</v>
      </c>
      <c r="K67" s="1">
        <v>9.8313432560238708E-16</v>
      </c>
      <c r="L67" s="1">
        <v>9.7142577519919292E-3</v>
      </c>
      <c r="M67" s="1">
        <v>3.9692230951623598E-11</v>
      </c>
      <c r="N67" s="1">
        <v>4.7233553173915603E-3</v>
      </c>
      <c r="O67" s="1">
        <v>5.4327416096591899E-3</v>
      </c>
      <c r="P67" s="1">
        <v>8.9673168590955995E-6</v>
      </c>
      <c r="Q67" s="1">
        <v>1.27345060923654E-8</v>
      </c>
      <c r="R67" s="1">
        <v>1.6729822763908799E-2</v>
      </c>
      <c r="S67" s="1">
        <v>3.6197946153902702E-5</v>
      </c>
      <c r="T67" s="1">
        <v>9.0362904974073999E-7</v>
      </c>
      <c r="U67" s="1">
        <v>8.9485681395754194E-3</v>
      </c>
      <c r="V67" s="1">
        <v>8.6647407898155105E-3</v>
      </c>
      <c r="W67" s="1">
        <v>2.2855851125305699E-12</v>
      </c>
      <c r="X67" s="1">
        <v>4.2289900068750503E-5</v>
      </c>
      <c r="Y67" s="1">
        <v>7.3677144207297294E-11</v>
      </c>
      <c r="Z67" s="1">
        <v>6.2974469264490996E-6</v>
      </c>
      <c r="AA67" s="1">
        <v>6.9801109538841699E-3</v>
      </c>
      <c r="AB67" s="1">
        <v>1.1822656328432899E-9</v>
      </c>
      <c r="AC67" s="1">
        <v>1.9927456521863401E-24</v>
      </c>
      <c r="AD67" s="1">
        <v>4.5192783122159604E-3</v>
      </c>
      <c r="AE67" s="1">
        <v>1.8946863827462399E-3</v>
      </c>
      <c r="AF67" s="1">
        <v>1.83861946935456E-4</v>
      </c>
      <c r="AG67" s="1">
        <v>1.2788155100021001E-6</v>
      </c>
      <c r="AH67" s="1">
        <v>4.1313897181613999E-7</v>
      </c>
      <c r="AI67" s="1">
        <v>1.0352533998971701E-8</v>
      </c>
      <c r="AJ67" s="1">
        <v>7.44351323908675E-6</v>
      </c>
      <c r="AK67" s="1">
        <v>4.2886754089855498E-8</v>
      </c>
      <c r="AL67" s="1">
        <v>9.8215602286765898E-3</v>
      </c>
      <c r="AM67" s="1">
        <v>4.2474089159660898E-6</v>
      </c>
      <c r="AN67" s="1">
        <v>2.3947394165617802E-9</v>
      </c>
      <c r="AO67" s="1">
        <v>0.25216030045840498</v>
      </c>
      <c r="AP67" s="1">
        <v>6.8481623535208897E-6</v>
      </c>
      <c r="AQ67" s="1">
        <v>3.4967195634940003E-2</v>
      </c>
      <c r="AR67" s="1">
        <v>0.119779802232699</v>
      </c>
      <c r="AS67" s="1">
        <v>3.5372690678772802E-6</v>
      </c>
      <c r="AT67" s="1">
        <v>1.1043019425704E-4</v>
      </c>
      <c r="AU67" s="1">
        <v>8.8697797584697995E-11</v>
      </c>
      <c r="AV67" t="s">
        <v>366</v>
      </c>
      <c r="AW67" s="1">
        <v>2.7190933037279201E-6</v>
      </c>
      <c r="AX67" t="s">
        <v>367</v>
      </c>
      <c r="AY67" s="1">
        <v>1.60037479986853E-15</v>
      </c>
      <c r="AZ67" s="1">
        <v>3.5262523212862999E-22</v>
      </c>
      <c r="BA67" s="1">
        <v>6.2238714466187496E-45</v>
      </c>
      <c r="BB67">
        <f>-0.981632698030005-205</f>
        <v>-205.98163269803001</v>
      </c>
      <c r="BC67" s="1">
        <v>2.7995467531432197E-13</v>
      </c>
      <c r="BD67" s="1">
        <v>9.9482391339175205E-3</v>
      </c>
      <c r="BE67" s="1">
        <v>1.26044358763308E-2</v>
      </c>
      <c r="BF67" s="1">
        <v>1.0773696556245699E-3</v>
      </c>
      <c r="BG67" s="1">
        <v>1.2784149753432799E-10</v>
      </c>
      <c r="BH67" s="1">
        <v>4.6101546329430296E-3</v>
      </c>
      <c r="BI67" s="1">
        <v>1.6749635143727602E-2</v>
      </c>
      <c r="BJ67" s="1">
        <v>5.2462738161558695E-4</v>
      </c>
      <c r="BK67" s="1">
        <v>0.28197364536943098</v>
      </c>
      <c r="BL67" s="1">
        <v>8.6811401083206503E-6</v>
      </c>
      <c r="BM67" s="1">
        <v>3.6481172334910399E-7</v>
      </c>
      <c r="BN67" s="1">
        <v>9.5787007077203097E-12</v>
      </c>
      <c r="BO67" s="1">
        <v>1.6584721731838799E-5</v>
      </c>
      <c r="BP67" s="1">
        <v>5.3334090506460903E-9</v>
      </c>
      <c r="BQ67" s="1">
        <v>1.41850545234706E-5</v>
      </c>
      <c r="BR67" s="1">
        <v>5.9501706441254202E-6</v>
      </c>
      <c r="BS67" s="1">
        <v>2.1016859707830302E-3</v>
      </c>
      <c r="BT67" s="1">
        <v>3.06222428124593E-5</v>
      </c>
      <c r="BU67" s="1">
        <v>6.1887616715660403E-6</v>
      </c>
      <c r="BV67" s="1">
        <v>5.1121075066246297E-6</v>
      </c>
      <c r="BW67" s="1">
        <v>2.2593291983326001E-8</v>
      </c>
      <c r="BX67" s="1">
        <v>1000000</v>
      </c>
      <c r="BY67" s="1">
        <v>209000</v>
      </c>
      <c r="BZ67" s="1">
        <v>20000</v>
      </c>
      <c r="CA67" s="1">
        <v>0</v>
      </c>
      <c r="CB67" s="1">
        <v>1</v>
      </c>
    </row>
    <row r="68" spans="1:80" x14ac:dyDescent="0.2">
      <c r="A68" s="1">
        <v>280800</v>
      </c>
      <c r="B68" s="1">
        <v>2.4852779792064301E-2</v>
      </c>
      <c r="C68" s="1">
        <v>3.9931551789605798E-3</v>
      </c>
      <c r="D68" s="1">
        <v>4.8909761667047497E-2</v>
      </c>
      <c r="E68" s="1">
        <v>3.3434980459888602E-2</v>
      </c>
      <c r="F68" s="1">
        <v>2.2274217787500401E-2</v>
      </c>
      <c r="G68" s="1">
        <v>1.4839195523532999E-2</v>
      </c>
      <c r="H68" s="1">
        <v>8.6750995887132903E-3</v>
      </c>
      <c r="I68" s="1">
        <v>0.23023162955541299</v>
      </c>
      <c r="J68" s="1">
        <v>2.51472202079355E-2</v>
      </c>
      <c r="K68" s="1">
        <v>6.9546448315994096E-15</v>
      </c>
      <c r="L68" s="1">
        <v>9.6971926857040303E-3</v>
      </c>
      <c r="M68" s="1">
        <v>3.43583268801383E-11</v>
      </c>
      <c r="N68" s="1">
        <v>5.07778985965589E-3</v>
      </c>
      <c r="O68" s="1">
        <v>5.3579532975227603E-3</v>
      </c>
      <c r="P68" s="1">
        <v>8.6475934406406601E-6</v>
      </c>
      <c r="Q68" s="1">
        <v>1.15470934118513E-8</v>
      </c>
      <c r="R68" s="1">
        <v>1.6709349534443599E-2</v>
      </c>
      <c r="S68" s="1">
        <v>4.9006827270789698E-6</v>
      </c>
      <c r="T68" s="1">
        <v>1.0309834952532401E-6</v>
      </c>
      <c r="U68" s="1">
        <v>8.8851165123453105E-3</v>
      </c>
      <c r="V68" s="1">
        <v>8.5256083634056897E-3</v>
      </c>
      <c r="W68" s="1">
        <v>1.42144232173748E-11</v>
      </c>
      <c r="X68" s="1">
        <v>3.97033599882335E-5</v>
      </c>
      <c r="Y68" s="1">
        <v>6.1651604313249495E-11</v>
      </c>
      <c r="Z68" s="1">
        <v>2.1384495582935099E-5</v>
      </c>
      <c r="AA68" s="1">
        <v>6.9021224816941404E-3</v>
      </c>
      <c r="AB68" s="1">
        <v>4.3379158749028598E-9</v>
      </c>
      <c r="AC68" s="1">
        <v>6.5895872723318298E-24</v>
      </c>
      <c r="AD68" s="1">
        <v>4.5022324869443296E-3</v>
      </c>
      <c r="AE68" s="1">
        <v>1.83936466769689E-3</v>
      </c>
      <c r="AF68" s="1">
        <v>1.7667175964177E-4</v>
      </c>
      <c r="AG68" s="1">
        <v>9.44625864896269E-7</v>
      </c>
      <c r="AH68" s="1">
        <v>1.6405437692990499E-7</v>
      </c>
      <c r="AI68" s="1">
        <v>3.3196657249971898E-7</v>
      </c>
      <c r="AJ68" s="1">
        <v>7.9969442784567095E-6</v>
      </c>
      <c r="AK68" s="1">
        <v>7.9756201905189503E-7</v>
      </c>
      <c r="AL68" s="1">
        <v>9.6164073214303307E-3</v>
      </c>
      <c r="AM68" s="1">
        <v>4.1742851032449702E-6</v>
      </c>
      <c r="AN68" s="1">
        <v>6.4545707161377402E-8</v>
      </c>
      <c r="AO68" s="1">
        <v>0.25335264119842899</v>
      </c>
      <c r="AP68" s="1">
        <v>6.94194729458973E-6</v>
      </c>
      <c r="AQ68" s="1">
        <v>3.4996257733132197E-2</v>
      </c>
      <c r="AR68" s="1">
        <v>0.11980941382631601</v>
      </c>
      <c r="AS68" s="1">
        <v>3.2040110928545001E-6</v>
      </c>
      <c r="AT68" s="1">
        <v>1.09714369633628E-4</v>
      </c>
      <c r="AU68" s="1">
        <v>4.3771683992754198E-10</v>
      </c>
      <c r="AV68" t="s">
        <v>368</v>
      </c>
      <c r="AW68" s="1">
        <v>6.5772074793879199E-6</v>
      </c>
      <c r="AX68" t="s">
        <v>369</v>
      </c>
      <c r="AY68" s="1">
        <v>1.23210222123554E-15</v>
      </c>
      <c r="AZ68" s="1">
        <v>2.1324702693722999E-22</v>
      </c>
      <c r="BA68" s="1">
        <v>3.3263277760955098E-45</v>
      </c>
      <c r="BB68">
        <f>-0.207402215529624-206</f>
        <v>-206.20740221552961</v>
      </c>
      <c r="BC68" s="1">
        <v>2.19188364416781E-13</v>
      </c>
      <c r="BD68" s="1">
        <v>9.5765407932263298E-3</v>
      </c>
      <c r="BE68" s="1">
        <v>1.19997627390465E-2</v>
      </c>
      <c r="BF68" s="1">
        <v>1.04923535671967E-3</v>
      </c>
      <c r="BG68" s="1">
        <v>8.6697050735984799E-10</v>
      </c>
      <c r="BH68" s="1">
        <v>4.7892603920743296E-3</v>
      </c>
      <c r="BI68" s="1">
        <v>1.6663693236435299E-2</v>
      </c>
      <c r="BJ68" s="1">
        <v>5.0704918352529401E-4</v>
      </c>
      <c r="BK68" s="1">
        <v>0.28089922012697699</v>
      </c>
      <c r="BL68" s="1">
        <v>3.3458475812372003E-5</v>
      </c>
      <c r="BM68" s="1">
        <v>8.8029528767952701E-7</v>
      </c>
      <c r="BN68" s="1">
        <v>9.3374638914209705E-12</v>
      </c>
      <c r="BO68" s="1">
        <v>2.53869585399603E-5</v>
      </c>
      <c r="BP68" s="1">
        <v>5.7950484747820099E-9</v>
      </c>
      <c r="BQ68" s="1">
        <v>2.30487996769633E-5</v>
      </c>
      <c r="BR68" s="1">
        <v>3.7508980534739199E-5</v>
      </c>
      <c r="BS68" s="1">
        <v>1.8404453842826201E-3</v>
      </c>
      <c r="BT68" s="1">
        <v>4.7682208755895603E-6</v>
      </c>
      <c r="BU68" s="1">
        <v>8.0740641775993794E-6</v>
      </c>
      <c r="BV68" s="1">
        <v>5.8718203408857601E-6</v>
      </c>
      <c r="BW68" s="1">
        <v>1.4278584718139901E-7</v>
      </c>
      <c r="BX68" s="1">
        <v>1000000</v>
      </c>
      <c r="BY68" s="1">
        <v>209000</v>
      </c>
      <c r="BZ68" s="1">
        <v>20000</v>
      </c>
      <c r="CA68" s="1">
        <v>0</v>
      </c>
      <c r="CB68" s="1">
        <v>1</v>
      </c>
    </row>
    <row r="69" spans="1:80" x14ac:dyDescent="0.2">
      <c r="A69" s="1">
        <v>284400</v>
      </c>
      <c r="B69" s="1">
        <v>2.5308048429984499E-2</v>
      </c>
      <c r="C69" s="1">
        <v>4.01455253719486E-3</v>
      </c>
      <c r="D69" s="1">
        <v>4.95527936564353E-2</v>
      </c>
      <c r="E69" s="1">
        <v>3.38733958627329E-2</v>
      </c>
      <c r="F69" s="1">
        <v>2.2687517336566401E-2</v>
      </c>
      <c r="G69" s="1">
        <v>1.51210620931606E-2</v>
      </c>
      <c r="H69" s="1">
        <v>8.6783632469765899E-3</v>
      </c>
      <c r="I69" s="1">
        <v>0.230243754164977</v>
      </c>
      <c r="J69" s="1">
        <v>2.4691951570015299E-2</v>
      </c>
      <c r="K69" s="1">
        <v>1.4167965548355801E-14</v>
      </c>
      <c r="L69" s="1">
        <v>9.6495724329231005E-3</v>
      </c>
      <c r="M69" s="1">
        <v>2.2439706465234899E-11</v>
      </c>
      <c r="N69" s="1">
        <v>5.8183858940535097E-3</v>
      </c>
      <c r="O69" s="1">
        <v>5.4394821407375404E-3</v>
      </c>
      <c r="P69" s="1">
        <v>8.0529329254340099E-6</v>
      </c>
      <c r="Q69" s="1">
        <v>9.2467721783567301E-9</v>
      </c>
      <c r="R69" s="1">
        <v>1.6813050472968601E-2</v>
      </c>
      <c r="S69" s="1">
        <v>1.48722128891867E-6</v>
      </c>
      <c r="T69" s="1">
        <v>1.6541329350446701E-6</v>
      </c>
      <c r="U69" s="1">
        <v>8.7098448941104797E-3</v>
      </c>
      <c r="V69" s="1">
        <v>8.1478290946017697E-3</v>
      </c>
      <c r="W69" s="1">
        <v>2.7016718239284901E-11</v>
      </c>
      <c r="X69" s="1">
        <v>3.3272475830753803E-5</v>
      </c>
      <c r="Y69" s="1">
        <v>3.7434137951190299E-11</v>
      </c>
      <c r="Z69" s="1">
        <v>2.0952384748617899E-5</v>
      </c>
      <c r="AA69" s="1">
        <v>6.7430316474434496E-3</v>
      </c>
      <c r="AB69" s="1">
        <v>5.4857708390556503E-9</v>
      </c>
      <c r="AC69" s="1">
        <v>1.5269499427795599E-23</v>
      </c>
      <c r="AD69" s="1">
        <v>4.45186152289909E-3</v>
      </c>
      <c r="AE69" s="1">
        <v>1.6929153070618301E-3</v>
      </c>
      <c r="AF69" s="1">
        <v>1.5800126760286801E-4</v>
      </c>
      <c r="AG69" s="1">
        <v>6.8457211076732103E-7</v>
      </c>
      <c r="AH69" s="1">
        <v>1.24033990809443E-7</v>
      </c>
      <c r="AI69" s="1">
        <v>1.1220053437069401E-6</v>
      </c>
      <c r="AJ69" s="1">
        <v>8.7294622854376495E-6</v>
      </c>
      <c r="AK69" s="1">
        <v>2.80907277685021E-6</v>
      </c>
      <c r="AL69" s="1">
        <v>9.1295749677444398E-3</v>
      </c>
      <c r="AM69" s="1">
        <v>3.9482401956699996E-6</v>
      </c>
      <c r="AN69" s="1">
        <v>2.20136550458317E-7</v>
      </c>
      <c r="AO69" s="1">
        <v>0.25639509121836601</v>
      </c>
      <c r="AP69" s="1">
        <v>6.6039309024310297E-6</v>
      </c>
      <c r="AQ69" s="1">
        <v>3.5068070968386197E-2</v>
      </c>
      <c r="AR69" s="1">
        <v>0.119588898808621</v>
      </c>
      <c r="AS69" s="1">
        <v>2.6200223783446001E-6</v>
      </c>
      <c r="AT69" s="1">
        <v>1.06049717866216E-4</v>
      </c>
      <c r="AU69" s="1">
        <v>1.06403112506485E-9</v>
      </c>
      <c r="AV69" t="s">
        <v>370</v>
      </c>
      <c r="AW69" s="1">
        <v>9.0271590827103195E-6</v>
      </c>
      <c r="AX69" s="1">
        <v>0</v>
      </c>
      <c r="AY69" s="1">
        <v>6.3245335079209399E-16</v>
      </c>
      <c r="AZ69" s="1">
        <v>8.8433038358087499E-23</v>
      </c>
      <c r="BA69" s="1">
        <v>9.0288903899386196E-46</v>
      </c>
      <c r="BB69">
        <f>-0.358924239010541-208</f>
        <v>-208.35892423901055</v>
      </c>
      <c r="BC69" s="1">
        <v>1.3651806961876999E-13</v>
      </c>
      <c r="BD69" s="1">
        <v>8.6833182105907798E-3</v>
      </c>
      <c r="BE69" s="1">
        <v>1.05430484697657E-2</v>
      </c>
      <c r="BF69" s="1">
        <v>9.7684778711244996E-4</v>
      </c>
      <c r="BG69" s="1">
        <v>1.7072076721690201E-9</v>
      </c>
      <c r="BH69" s="1">
        <v>5.1279755742246504E-3</v>
      </c>
      <c r="BI69" s="1">
        <v>1.6414545386727999E-2</v>
      </c>
      <c r="BJ69" s="1">
        <v>4.59842986459269E-4</v>
      </c>
      <c r="BK69" s="1">
        <v>0.27997805498518302</v>
      </c>
      <c r="BL69" s="1">
        <v>4.8158582121204202E-5</v>
      </c>
      <c r="BM69" s="1">
        <v>1.1858987258717501E-6</v>
      </c>
      <c r="BN69" s="1">
        <v>1.00623459900293E-11</v>
      </c>
      <c r="BO69" s="1">
        <v>3.9034120801464398E-5</v>
      </c>
      <c r="BP69" s="1">
        <v>7.6934141883650606E-9</v>
      </c>
      <c r="BQ69" s="1">
        <v>3.2562834001833202E-5</v>
      </c>
      <c r="BR69" s="1">
        <v>4.8757182954498198E-5</v>
      </c>
      <c r="BS69" s="1">
        <v>1.2520133192152601E-3</v>
      </c>
      <c r="BT69" s="1">
        <v>2.1340808393602301E-6</v>
      </c>
      <c r="BU69" s="1">
        <v>1.3375019654688501E-5</v>
      </c>
      <c r="BV69" s="1">
        <v>8.8173865781354701E-6</v>
      </c>
      <c r="BW69" s="1">
        <v>2.83886910545398E-7</v>
      </c>
      <c r="BX69" s="1">
        <v>1000000</v>
      </c>
      <c r="BY69" s="1">
        <v>209000</v>
      </c>
      <c r="BZ69" s="1">
        <v>20000</v>
      </c>
      <c r="CA69" s="1">
        <v>0</v>
      </c>
      <c r="CB69" s="1">
        <v>1</v>
      </c>
    </row>
    <row r="70" spans="1:80" x14ac:dyDescent="0.2">
      <c r="A70" s="1">
        <v>288000</v>
      </c>
      <c r="B70" s="1">
        <v>2.60262237371361E-2</v>
      </c>
      <c r="C70" s="1">
        <v>4.0481566557753696E-3</v>
      </c>
      <c r="D70" s="1">
        <v>5.0703698727826103E-2</v>
      </c>
      <c r="E70" s="1">
        <v>3.4628035248936498E-2</v>
      </c>
      <c r="F70" s="1">
        <v>2.3403199808615001E-2</v>
      </c>
      <c r="G70" s="1">
        <v>1.55903311663734E-2</v>
      </c>
      <c r="H70" s="1">
        <v>8.6832316502348395E-3</v>
      </c>
      <c r="I70" s="1">
        <v>0.23026181906329399</v>
      </c>
      <c r="J70" s="1">
        <v>2.3973776262863698E-2</v>
      </c>
      <c r="K70" s="1">
        <v>1.95781842435919E-14</v>
      </c>
      <c r="L70" s="1">
        <v>9.5731314934134996E-3</v>
      </c>
      <c r="M70" s="1">
        <v>1.1178109195774599E-11</v>
      </c>
      <c r="N70" s="1">
        <v>6.2519819869456001E-3</v>
      </c>
      <c r="O70" s="1">
        <v>5.6410026180486496E-3</v>
      </c>
      <c r="P70" s="1">
        <v>7.2546111267267804E-6</v>
      </c>
      <c r="Q70" s="1">
        <v>6.6453305582550504E-9</v>
      </c>
      <c r="R70" s="1">
        <v>1.6931171478020299E-2</v>
      </c>
      <c r="S70" s="1">
        <v>9.9598095573058595E-7</v>
      </c>
      <c r="T70" s="1">
        <v>2.0122297004077499E-6</v>
      </c>
      <c r="U70" s="1">
        <v>8.4339542224546593E-3</v>
      </c>
      <c r="V70" s="1">
        <v>7.5725399278052403E-3</v>
      </c>
      <c r="W70" s="1">
        <v>3.57717396522464E-11</v>
      </c>
      <c r="X70" s="1">
        <v>2.5009262749875701E-5</v>
      </c>
      <c r="Y70" s="1">
        <v>1.6718363929276401E-11</v>
      </c>
      <c r="Z70" s="1">
        <v>2.1395927202834501E-5</v>
      </c>
      <c r="AA70" s="1">
        <v>6.55023535787455E-3</v>
      </c>
      <c r="AB70" s="1">
        <v>5.4520070362976898E-9</v>
      </c>
      <c r="AC70" s="1">
        <v>2.51371289140023E-23</v>
      </c>
      <c r="AD70" s="1">
        <v>4.3764664098515701E-3</v>
      </c>
      <c r="AE70" s="1">
        <v>1.48054418787232E-3</v>
      </c>
      <c r="AF70" s="1">
        <v>1.31914899221938E-4</v>
      </c>
      <c r="AG70" s="1">
        <v>5.6949815488435998E-7</v>
      </c>
      <c r="AH70" s="1">
        <v>1.05694621656765E-7</v>
      </c>
      <c r="AI70" s="1">
        <v>1.6075092079785099E-6</v>
      </c>
      <c r="AJ70" s="1">
        <v>8.11494168329314E-6</v>
      </c>
      <c r="AK70" s="1">
        <v>5.3270203414172501E-6</v>
      </c>
      <c r="AL70" s="1">
        <v>8.5027256563418203E-3</v>
      </c>
      <c r="AM70" s="1">
        <v>3.5196222093291601E-6</v>
      </c>
      <c r="AN70" s="1">
        <v>3.4437013185225602E-7</v>
      </c>
      <c r="AO70" s="1">
        <v>0.26049982322710002</v>
      </c>
      <c r="AP70" s="1">
        <v>5.9123762482758597E-6</v>
      </c>
      <c r="AQ70" s="1">
        <v>3.5160205696097298E-2</v>
      </c>
      <c r="AR70" s="1">
        <v>0.119120849805236</v>
      </c>
      <c r="AS70" s="1">
        <v>1.9423249895158299E-6</v>
      </c>
      <c r="AT70" s="1">
        <v>1.00893932202624E-4</v>
      </c>
      <c r="AU70" s="1">
        <v>1.43371232024359E-9</v>
      </c>
      <c r="AV70" t="s">
        <v>371</v>
      </c>
      <c r="AW70" s="1">
        <v>1.03438098459145E-5</v>
      </c>
      <c r="AX70" s="1">
        <v>0</v>
      </c>
      <c r="AY70" s="1">
        <v>2.1955722282169301E-16</v>
      </c>
      <c r="AZ70" s="1">
        <v>2.53489869504641E-23</v>
      </c>
      <c r="BA70" s="1">
        <v>1.2031261458202501E-46</v>
      </c>
      <c r="BB70">
        <f>-0.322902431274699-210</f>
        <v>-210.32290243127471</v>
      </c>
      <c r="BC70" s="1">
        <v>6.8299764815100705E-14</v>
      </c>
      <c r="BD70" s="1">
        <v>7.7051561118928504E-3</v>
      </c>
      <c r="BE70" s="1">
        <v>9.0185500010448102E-3</v>
      </c>
      <c r="BF70" s="1">
        <v>8.6920665225479702E-4</v>
      </c>
      <c r="BG70" s="1">
        <v>2.33890663749777E-9</v>
      </c>
      <c r="BH70" s="1">
        <v>5.2800776978751797E-3</v>
      </c>
      <c r="BI70" s="1">
        <v>1.6004179163317499E-2</v>
      </c>
      <c r="BJ70" s="1">
        <v>3.9562423013913699E-4</v>
      </c>
      <c r="BK70" s="1">
        <v>0.27915477050864301</v>
      </c>
      <c r="BL70" s="1">
        <v>5.59532825177721E-5</v>
      </c>
      <c r="BM70" s="1">
        <v>1.3156230281140001E-6</v>
      </c>
      <c r="BN70" s="1">
        <v>7.7904995962011203E-12</v>
      </c>
      <c r="BO70" s="1">
        <v>4.6509216924577298E-5</v>
      </c>
      <c r="BP70" s="1">
        <v>7.7946797752129706E-9</v>
      </c>
      <c r="BQ70" s="1">
        <v>3.8137796054297002E-5</v>
      </c>
      <c r="BR70" s="1">
        <v>5.7240338565502701E-5</v>
      </c>
      <c r="BS70" s="1">
        <v>1.1009294288713001E-3</v>
      </c>
      <c r="BT70" s="1">
        <v>1.6290390012997901E-6</v>
      </c>
      <c r="BU70" s="1">
        <v>1.6034962252628201E-5</v>
      </c>
      <c r="BV70" s="1">
        <v>1.05577992631572E-5</v>
      </c>
      <c r="BW70" s="1">
        <v>4.0440885294227299E-7</v>
      </c>
      <c r="BX70" s="1">
        <v>1000000</v>
      </c>
      <c r="BY70" s="1">
        <v>209000</v>
      </c>
      <c r="BZ70" s="1">
        <v>20000</v>
      </c>
      <c r="CA70" s="1">
        <v>0</v>
      </c>
      <c r="CB70" s="1">
        <v>1</v>
      </c>
    </row>
    <row r="71" spans="1:80" x14ac:dyDescent="0.2">
      <c r="A71" s="1">
        <v>291600</v>
      </c>
      <c r="B71" s="1">
        <v>2.6930933632778199E-2</v>
      </c>
      <c r="C71" s="1">
        <v>4.0903122678676296E-3</v>
      </c>
      <c r="D71" s="1">
        <v>5.2100362267666102E-2</v>
      </c>
      <c r="E71" s="1">
        <v>3.5563070016683802E-2</v>
      </c>
      <c r="F71" s="1">
        <v>2.4274859396331599E-2</v>
      </c>
      <c r="G71" s="1">
        <v>1.6173912052916298E-2</v>
      </c>
      <c r="H71" s="1">
        <v>8.6898745038526994E-3</v>
      </c>
      <c r="I71" s="1">
        <v>0.230285484005429</v>
      </c>
      <c r="J71" s="1">
        <v>2.30690663672216E-2</v>
      </c>
      <c r="K71" s="1">
        <v>2.2555012499644201E-14</v>
      </c>
      <c r="L71" s="1">
        <v>9.4744173759079894E-3</v>
      </c>
      <c r="M71" s="1">
        <v>4.63088760168383E-12</v>
      </c>
      <c r="N71" s="1">
        <v>6.5206269371246399E-3</v>
      </c>
      <c r="O71" s="1">
        <v>6.0046651206179698E-3</v>
      </c>
      <c r="P71" s="1">
        <v>6.4990384037437597E-6</v>
      </c>
      <c r="Q71" s="1">
        <v>4.5476654914897902E-9</v>
      </c>
      <c r="R71" s="1">
        <v>1.69966110865378E-2</v>
      </c>
      <c r="S71" s="1">
        <v>9.3575077445582501E-7</v>
      </c>
      <c r="T71" s="1">
        <v>2.4303358729944501E-6</v>
      </c>
      <c r="U71" s="1">
        <v>8.0874712654068204E-3</v>
      </c>
      <c r="V71" s="1">
        <v>6.88331178932513E-3</v>
      </c>
      <c r="W71" s="1">
        <v>3.9679458104773898E-11</v>
      </c>
      <c r="X71" s="1">
        <v>1.7239115763795701E-5</v>
      </c>
      <c r="Y71" s="1">
        <v>5.8464852405321098E-12</v>
      </c>
      <c r="Z71" s="1">
        <v>2.2920202742869399E-5</v>
      </c>
      <c r="AA71" s="1">
        <v>6.2818506550326404E-3</v>
      </c>
      <c r="AB71" s="1">
        <v>5.1029418692902298E-9</v>
      </c>
      <c r="AC71" s="1">
        <v>3.2360272221054201E-23</v>
      </c>
      <c r="AD71" s="1">
        <v>4.2774361404084504E-3</v>
      </c>
      <c r="AE71" s="1">
        <v>1.24323531153772E-3</v>
      </c>
      <c r="AF71" s="1">
        <v>1.04270401735294E-4</v>
      </c>
      <c r="AG71" s="1">
        <v>4.6731735517076599E-7</v>
      </c>
      <c r="AH71" s="1">
        <v>8.7732116119349303E-8</v>
      </c>
      <c r="AI71" s="1">
        <v>1.56561523485541E-6</v>
      </c>
      <c r="AJ71" s="1">
        <v>6.6369103677136896E-6</v>
      </c>
      <c r="AK71" s="1">
        <v>7.2748381449095301E-6</v>
      </c>
      <c r="AL71" s="1">
        <v>7.7936004717622902E-3</v>
      </c>
      <c r="AM71" s="1">
        <v>2.9552040170311299E-6</v>
      </c>
      <c r="AN71" s="1">
        <v>3.60664312872197E-7</v>
      </c>
      <c r="AO71" s="1">
        <v>0.264750981484218</v>
      </c>
      <c r="AP71" s="1">
        <v>5.0205771971605102E-6</v>
      </c>
      <c r="AQ71" s="1">
        <v>3.5243418990054599E-2</v>
      </c>
      <c r="AR71" s="1">
        <v>0.118503455257843</v>
      </c>
      <c r="AS71" s="1">
        <v>1.3317625232603599E-6</v>
      </c>
      <c r="AT71" s="1">
        <v>9.6651077250984899E-5</v>
      </c>
      <c r="AU71" s="1">
        <v>1.3988801120595299E-9</v>
      </c>
      <c r="AV71" t="s">
        <v>372</v>
      </c>
      <c r="AW71" s="1">
        <v>1.0711320712563401E-5</v>
      </c>
      <c r="AX71" s="1">
        <v>0</v>
      </c>
      <c r="AY71" s="1">
        <v>5.5815793344478995E-17</v>
      </c>
      <c r="AZ71" s="1">
        <v>5.4084031509139398E-24</v>
      </c>
      <c r="BA71" s="1">
        <v>9.0123540754521298E-48</v>
      </c>
      <c r="BB71">
        <f>-0.158584668908641-212</f>
        <v>-212.15858466890865</v>
      </c>
      <c r="BC71" s="1">
        <v>2.8705788627189302E-14</v>
      </c>
      <c r="BD71" s="1">
        <v>6.8813386403263404E-3</v>
      </c>
      <c r="BE71" s="1">
        <v>7.8684958047046203E-3</v>
      </c>
      <c r="BF71" s="1">
        <v>7.5006873392750005E-4</v>
      </c>
      <c r="BG71" s="1">
        <v>2.69422787622934E-9</v>
      </c>
      <c r="BH71" s="1">
        <v>5.1296842836321601E-3</v>
      </c>
      <c r="BI71" s="1">
        <v>1.5464780069116999E-2</v>
      </c>
      <c r="BJ71" s="1">
        <v>3.2655330016578002E-4</v>
      </c>
      <c r="BK71" s="1">
        <v>0.27880058173891098</v>
      </c>
      <c r="BL71" s="1">
        <v>6.0025833505887203E-5</v>
      </c>
      <c r="BM71" s="1">
        <v>1.30554103559776E-6</v>
      </c>
      <c r="BN71" s="1">
        <v>5.2327821590300596E-12</v>
      </c>
      <c r="BO71" s="1">
        <v>4.8990143533543202E-5</v>
      </c>
      <c r="BP71" s="1">
        <v>6.99232434114007E-9</v>
      </c>
      <c r="BQ71" s="1">
        <v>4.0148273098192799E-5</v>
      </c>
      <c r="BR71" s="1">
        <v>6.5039429799711594E-5</v>
      </c>
      <c r="BS71" s="1">
        <v>1.0995475733498699E-3</v>
      </c>
      <c r="BT71" s="1">
        <v>1.5337112296040899E-6</v>
      </c>
      <c r="BU71" s="1">
        <v>1.66500148856377E-5</v>
      </c>
      <c r="BV71" s="1">
        <v>1.1320253626727999E-5</v>
      </c>
      <c r="BW71" s="1">
        <v>4.9350339805752895E-7</v>
      </c>
      <c r="BX71" s="1">
        <v>1000000</v>
      </c>
      <c r="BY71" s="1">
        <v>209000</v>
      </c>
      <c r="BZ71" s="1">
        <v>20000</v>
      </c>
      <c r="CA71" s="1">
        <v>0</v>
      </c>
      <c r="CB71" s="1">
        <v>1</v>
      </c>
    </row>
    <row r="72" spans="1:80" x14ac:dyDescent="0.2">
      <c r="A72" s="1">
        <v>295200</v>
      </c>
      <c r="B72" s="1">
        <v>2.79428599799918E-2</v>
      </c>
      <c r="C72" s="1">
        <v>4.1372611756608103E-3</v>
      </c>
      <c r="D72" s="1">
        <v>5.3545527242094298E-2</v>
      </c>
      <c r="E72" s="1">
        <v>3.6558900926402002E-2</v>
      </c>
      <c r="F72" s="1">
        <v>2.51988088165549E-2</v>
      </c>
      <c r="G72" s="1">
        <v>1.6810623451798599E-2</v>
      </c>
      <c r="H72" s="1">
        <v>8.6978910685907903E-3</v>
      </c>
      <c r="I72" s="1">
        <v>0.230312889090557</v>
      </c>
      <c r="J72" s="1">
        <v>2.2057140020008002E-2</v>
      </c>
      <c r="K72" s="1">
        <v>2.3767087276829401E-14</v>
      </c>
      <c r="L72" s="1">
        <v>9.3605948205233193E-3</v>
      </c>
      <c r="M72" s="1">
        <v>1.7326010724034701E-12</v>
      </c>
      <c r="N72" s="1">
        <v>6.7610517592345803E-3</v>
      </c>
      <c r="O72" s="1">
        <v>6.3954328312124404E-3</v>
      </c>
      <c r="P72" s="1">
        <v>5.8259854075569503E-6</v>
      </c>
      <c r="Q72" s="1">
        <v>3.0733760736771198E-9</v>
      </c>
      <c r="R72" s="1">
        <v>1.70024885330693E-2</v>
      </c>
      <c r="S72" s="1">
        <v>1.00613926287839E-6</v>
      </c>
      <c r="T72" s="1">
        <v>2.87462940498847E-6</v>
      </c>
      <c r="U72" s="1">
        <v>7.70138385522336E-3</v>
      </c>
      <c r="V72" s="1">
        <v>6.1584415407677402E-3</v>
      </c>
      <c r="W72" s="1">
        <v>4.0018051603125399E-11</v>
      </c>
      <c r="X72" s="1">
        <v>1.1171065369747E-5</v>
      </c>
      <c r="Y72" s="1">
        <v>1.7170002747967999E-12</v>
      </c>
      <c r="Z72" s="1">
        <v>2.4996782149330799E-5</v>
      </c>
      <c r="AA72" s="1">
        <v>5.9483424377945503E-3</v>
      </c>
      <c r="AB72" s="1">
        <v>4.7954890889109702E-9</v>
      </c>
      <c r="AC72" s="1">
        <v>3.51010128804566E-23</v>
      </c>
      <c r="AD72" s="1">
        <v>4.1592184401514501E-3</v>
      </c>
      <c r="AE72" s="1">
        <v>1.0141125756729201E-3</v>
      </c>
      <c r="AF72" s="1">
        <v>7.9262431445748093E-5</v>
      </c>
      <c r="AG72" s="1">
        <v>3.7209257310722199E-7</v>
      </c>
      <c r="AH72" s="1">
        <v>7.0782102552214704E-8</v>
      </c>
      <c r="AI72" s="1">
        <v>1.2833433170903199E-6</v>
      </c>
      <c r="AJ72" s="1">
        <v>5.0903225442956804E-6</v>
      </c>
      <c r="AK72" s="1">
        <v>8.1097327621208492E-6</v>
      </c>
      <c r="AL72" s="1">
        <v>7.0664831413809002E-3</v>
      </c>
      <c r="AM72" s="1">
        <v>2.3632067038281199E-6</v>
      </c>
      <c r="AN72" s="1">
        <v>3.0702748694055201E-7</v>
      </c>
      <c r="AO72" s="1">
        <v>0.26869793393258401</v>
      </c>
      <c r="AP72" s="1">
        <v>4.05650792554158E-6</v>
      </c>
      <c r="AQ72" s="1">
        <v>3.5295196326809899E-2</v>
      </c>
      <c r="AR72" s="1">
        <v>0.117823558356663</v>
      </c>
      <c r="AS72" s="1">
        <v>8.6358800983372002E-7</v>
      </c>
      <c r="AT72" s="1">
        <v>9.3486156073948503E-5</v>
      </c>
      <c r="AU72" s="1">
        <v>1.16528878886164E-9</v>
      </c>
      <c r="AV72" t="s">
        <v>373</v>
      </c>
      <c r="AW72" s="1">
        <v>1.05077345093452E-5</v>
      </c>
      <c r="AX72" s="1">
        <v>0</v>
      </c>
      <c r="AY72" s="1">
        <v>1.1362371459841599E-17</v>
      </c>
      <c r="AZ72" s="1">
        <v>9.3405031235125795E-25</v>
      </c>
      <c r="BA72" s="1">
        <v>4.4622195882251296E-49</v>
      </c>
      <c r="BB72">
        <f>-0.496145789844326-215</f>
        <v>-215.49614578984432</v>
      </c>
      <c r="BC72" s="1">
        <v>1.0654358673219999E-14</v>
      </c>
      <c r="BD72" s="1">
        <v>6.2384336144166198E-3</v>
      </c>
      <c r="BE72" s="1">
        <v>7.12765998978918E-3</v>
      </c>
      <c r="BF72" s="1">
        <v>6.3656211617724797E-4</v>
      </c>
      <c r="BG72" s="1">
        <v>2.8477054228338299E-9</v>
      </c>
      <c r="BH72" s="1">
        <v>4.7779255670702099E-3</v>
      </c>
      <c r="BI72" s="1">
        <v>1.48362436212796E-2</v>
      </c>
      <c r="BJ72" s="1">
        <v>2.6209845713492101E-4</v>
      </c>
      <c r="BK72" s="1">
        <v>0.27908111416072401</v>
      </c>
      <c r="BL72" s="1">
        <v>6.2272770898549805E-5</v>
      </c>
      <c r="BM72" s="1">
        <v>1.21920333618818E-6</v>
      </c>
      <c r="BN72" s="1">
        <v>3.3604749502509699E-12</v>
      </c>
      <c r="BO72" s="1">
        <v>4.9035879119778297E-5</v>
      </c>
      <c r="BP72" s="1">
        <v>5.9617217217164297E-9</v>
      </c>
      <c r="BQ72" s="1">
        <v>3.9732282918186998E-5</v>
      </c>
      <c r="BR72" s="1">
        <v>7.1811395890172499E-5</v>
      </c>
      <c r="BS72" s="1">
        <v>1.1560482137629501E-3</v>
      </c>
      <c r="BT72" s="1">
        <v>1.5690247332605299E-6</v>
      </c>
      <c r="BU72" s="1">
        <v>1.6422791118459699E-5</v>
      </c>
      <c r="BV72" s="1">
        <v>1.14213958013579E-5</v>
      </c>
      <c r="BW72" s="1">
        <v>5.5631288781865398E-7</v>
      </c>
      <c r="BX72" s="1">
        <v>1000000</v>
      </c>
      <c r="BY72" s="1">
        <v>209000</v>
      </c>
      <c r="BZ72" s="1">
        <v>20000</v>
      </c>
      <c r="CA72" s="1">
        <v>0</v>
      </c>
      <c r="CB72" s="1">
        <v>1</v>
      </c>
    </row>
    <row r="73" spans="1:80" x14ac:dyDescent="0.2">
      <c r="A73" s="1">
        <v>298800</v>
      </c>
      <c r="B73" s="1">
        <v>2.90093821662851E-2</v>
      </c>
      <c r="C73" s="1">
        <v>4.1865233388669997E-3</v>
      </c>
      <c r="D73" s="1">
        <v>5.49443515423228E-2</v>
      </c>
      <c r="E73" s="1">
        <v>3.7535549074911599E-2</v>
      </c>
      <c r="F73" s="1">
        <v>2.61279646145741E-2</v>
      </c>
      <c r="G73" s="1">
        <v>1.74593614648485E-2</v>
      </c>
      <c r="H73" s="1">
        <v>8.7065606968912707E-3</v>
      </c>
      <c r="I73" s="1">
        <v>0.23034160878287499</v>
      </c>
      <c r="J73" s="1">
        <v>2.09906178337146E-2</v>
      </c>
      <c r="K73" s="1">
        <v>2.4127282907647E-14</v>
      </c>
      <c r="L73" s="1">
        <v>9.2364238217220798E-3</v>
      </c>
      <c r="M73" s="1">
        <v>6.1586759622518804E-13</v>
      </c>
      <c r="N73" s="1">
        <v>7.0284890114633899E-3</v>
      </c>
      <c r="O73" s="1">
        <v>6.7272119552883401E-3</v>
      </c>
      <c r="P73" s="1">
        <v>5.2137124133505901E-6</v>
      </c>
      <c r="Q73" s="1">
        <v>2.0876971703048501E-9</v>
      </c>
      <c r="R73" s="1">
        <v>1.6971373199406802E-2</v>
      </c>
      <c r="S73" s="1">
        <v>1.1437808014657901E-6</v>
      </c>
      <c r="T73" s="1">
        <v>3.36593919278347E-6</v>
      </c>
      <c r="U73" s="1">
        <v>7.2961996562363497E-3</v>
      </c>
      <c r="V73" s="1">
        <v>5.4459760988941099E-3</v>
      </c>
      <c r="W73" s="1">
        <v>3.85693447415882E-11</v>
      </c>
      <c r="X73" s="1">
        <v>6.9169091701525801E-6</v>
      </c>
      <c r="Y73" s="1">
        <v>4.4334650421946999E-13</v>
      </c>
      <c r="Z73" s="1">
        <v>2.7560799560673299E-5</v>
      </c>
      <c r="AA73" s="1">
        <v>5.5811600022564597E-3</v>
      </c>
      <c r="AB73" s="1">
        <v>4.5989870083172303E-9</v>
      </c>
      <c r="AC73" s="1">
        <v>3.3649734925959798E-23</v>
      </c>
      <c r="AD73" s="1">
        <v>4.0262728515643798E-3</v>
      </c>
      <c r="AE73" s="1">
        <v>8.0973083266673801E-4</v>
      </c>
      <c r="AF73" s="1">
        <v>5.8544125384692403E-5</v>
      </c>
      <c r="AG73" s="1">
        <v>2.8877401519144402E-7</v>
      </c>
      <c r="AH73" s="1">
        <v>5.5748254998195399E-8</v>
      </c>
      <c r="AI73" s="1">
        <v>9.7023415209933309E-7</v>
      </c>
      <c r="AJ73" s="1">
        <v>3.7709362040016799E-6</v>
      </c>
      <c r="AK73" s="1">
        <v>7.8933740483642398E-6</v>
      </c>
      <c r="AL73" s="1">
        <v>6.3563885746030398E-3</v>
      </c>
      <c r="AM73" s="1">
        <v>1.82063457249382E-6</v>
      </c>
      <c r="AN73" s="1">
        <v>2.3542085399811501E-7</v>
      </c>
      <c r="AO73" s="1">
        <v>0.27224128982644502</v>
      </c>
      <c r="AP73" s="1">
        <v>3.1507245599519498E-6</v>
      </c>
      <c r="AQ73" s="1">
        <v>3.5304092753511498E-2</v>
      </c>
      <c r="AR73" s="1">
        <v>0.117138877167466</v>
      </c>
      <c r="AS73" s="1">
        <v>5.3741104892145197E-7</v>
      </c>
      <c r="AT73" s="1">
        <v>9.0843632347290901E-5</v>
      </c>
      <c r="AU73" s="1">
        <v>8.9975109731968496E-10</v>
      </c>
      <c r="AV73" t="s">
        <v>374</v>
      </c>
      <c r="AW73" s="1">
        <v>1.0055953393740001E-5</v>
      </c>
      <c r="AX73" s="1">
        <v>0</v>
      </c>
      <c r="AY73" s="1">
        <v>1.9635410861356899E-18</v>
      </c>
      <c r="AZ73" s="1">
        <v>1.3789132065559999E-25</v>
      </c>
      <c r="BA73" s="1">
        <v>1.61997064762956E-50</v>
      </c>
      <c r="BB73">
        <f>-0.106008672768876-217</f>
        <v>-217.10600867276887</v>
      </c>
      <c r="BC73" s="1">
        <v>3.6079496156035897E-15</v>
      </c>
      <c r="BD73" s="1">
        <v>5.70103664600942E-3</v>
      </c>
      <c r="BE73" s="1">
        <v>6.6604150389486397E-3</v>
      </c>
      <c r="BF73" s="1">
        <v>5.3609664158030799E-4</v>
      </c>
      <c r="BG73" s="1">
        <v>2.9040377859652799E-9</v>
      </c>
      <c r="BH73" s="1">
        <v>4.3471084161598901E-3</v>
      </c>
      <c r="BI73" s="1">
        <v>1.41487832692394E-2</v>
      </c>
      <c r="BJ73" s="1">
        <v>2.06504939655175E-4</v>
      </c>
      <c r="BK73" s="1">
        <v>0.280008725618619</v>
      </c>
      <c r="BL73" s="1">
        <v>6.3911050816925597E-5</v>
      </c>
      <c r="BM73" s="1">
        <v>1.10625967146338E-6</v>
      </c>
      <c r="BN73" s="1">
        <v>2.1398022896675799E-12</v>
      </c>
      <c r="BO73" s="1">
        <v>4.8088765951456298E-5</v>
      </c>
      <c r="BP73" s="1">
        <v>4.9536274986958898E-9</v>
      </c>
      <c r="BQ73" s="1">
        <v>3.8016460037693002E-5</v>
      </c>
      <c r="BR73" s="1">
        <v>7.8205299060895799E-5</v>
      </c>
      <c r="BS73" s="1">
        <v>1.24206370807976E-3</v>
      </c>
      <c r="BT73" s="1">
        <v>1.6603646540369901E-6</v>
      </c>
      <c r="BU73" s="1">
        <v>1.5911137358410501E-5</v>
      </c>
      <c r="BV73" s="1">
        <v>1.1109960024339899E-5</v>
      </c>
      <c r="BW73" s="1">
        <v>6.0634394343905696E-7</v>
      </c>
      <c r="BX73" s="1">
        <v>1000000</v>
      </c>
      <c r="BY73" s="1">
        <v>209000</v>
      </c>
      <c r="BZ73" s="1">
        <v>20000</v>
      </c>
      <c r="CA73" s="1">
        <v>0</v>
      </c>
      <c r="CB73" s="1">
        <v>1</v>
      </c>
    </row>
    <row r="74" spans="1:80" x14ac:dyDescent="0.2">
      <c r="A74" s="1">
        <v>302400</v>
      </c>
      <c r="B74" s="1">
        <v>3.01076498825971E-2</v>
      </c>
      <c r="C74" s="1">
        <v>4.2370169945797403E-3</v>
      </c>
      <c r="D74" s="1">
        <v>5.6267175722107099E-2</v>
      </c>
      <c r="E74" s="1">
        <v>3.8455686029298101E-2</v>
      </c>
      <c r="F74" s="1">
        <v>2.7048797780867599E-2</v>
      </c>
      <c r="G74" s="1">
        <v>1.8099850764166099E-2</v>
      </c>
      <c r="H74" s="1">
        <v>8.7151090751394402E-3</v>
      </c>
      <c r="I74" s="1">
        <v>0.23036932088418099</v>
      </c>
      <c r="J74" s="1">
        <v>1.9892350117402698E-2</v>
      </c>
      <c r="K74" s="1">
        <v>2.42787061668478E-14</v>
      </c>
      <c r="L74" s="1">
        <v>9.1036418702081408E-3</v>
      </c>
      <c r="M74" s="1">
        <v>2.12487813087042E-13</v>
      </c>
      <c r="N74" s="1">
        <v>7.3262799958748797E-3</v>
      </c>
      <c r="O74" s="1">
        <v>6.9824931424289603E-3</v>
      </c>
      <c r="P74" s="1">
        <v>4.6419455184352501E-6</v>
      </c>
      <c r="Q74" s="1">
        <v>1.4340741929876699E-9</v>
      </c>
      <c r="R74" s="1">
        <v>1.6923121547464101E-2</v>
      </c>
      <c r="S74" s="1">
        <v>1.3224419018462E-6</v>
      </c>
      <c r="T74" s="1">
        <v>3.9326810161653097E-6</v>
      </c>
      <c r="U74" s="1">
        <v>6.8808995569431004E-3</v>
      </c>
      <c r="V74" s="1">
        <v>4.7662611001714197E-3</v>
      </c>
      <c r="W74" s="1">
        <v>3.6523656595833502E-11</v>
      </c>
      <c r="X74" s="1">
        <v>4.11310622769911E-6</v>
      </c>
      <c r="Y74" s="1">
        <v>1.02057070959634E-13</v>
      </c>
      <c r="Z74" s="1">
        <v>3.0571498774784199E-5</v>
      </c>
      <c r="AA74" s="1">
        <v>5.20261255081366E-3</v>
      </c>
      <c r="AB74" s="1">
        <v>4.4907640162977803E-9</v>
      </c>
      <c r="AC74" s="1">
        <v>2.9461490802699303E-23</v>
      </c>
      <c r="AD74" s="1">
        <v>3.8809305530023101E-3</v>
      </c>
      <c r="AE74" s="1">
        <v>6.3438414118609395E-4</v>
      </c>
      <c r="AF74" s="1">
        <v>4.2150477656873298E-5</v>
      </c>
      <c r="AG74" s="1">
        <v>2.18723724144946E-7</v>
      </c>
      <c r="AH74" s="1">
        <v>4.2907381067293202E-8</v>
      </c>
      <c r="AI74" s="1">
        <v>7.0379751470725496E-7</v>
      </c>
      <c r="AJ74" s="1">
        <v>2.71964289076466E-6</v>
      </c>
      <c r="AK74" s="1">
        <v>6.9855772744934899E-6</v>
      </c>
      <c r="AL74" s="1">
        <v>5.6762434081180004E-3</v>
      </c>
      <c r="AM74" s="1">
        <v>1.3591626252857501E-6</v>
      </c>
      <c r="AN74" s="1">
        <v>1.7103963598097001E-7</v>
      </c>
      <c r="AO74" s="1">
        <v>0.27541129938076397</v>
      </c>
      <c r="AP74" s="1">
        <v>2.3705299911915799E-6</v>
      </c>
      <c r="AQ74" s="1">
        <v>3.5265432827847901E-2</v>
      </c>
      <c r="AR74" s="1">
        <v>0.116478768397067</v>
      </c>
      <c r="AS74" s="1">
        <v>3.2238544865734698E-7</v>
      </c>
      <c r="AT74" s="1">
        <v>8.8318220516187101E-5</v>
      </c>
      <c r="AU74" s="1">
        <v>6.7155109539781705E-10</v>
      </c>
      <c r="AV74" t="s">
        <v>375</v>
      </c>
      <c r="AW74" s="1">
        <v>9.5564042454244098E-6</v>
      </c>
      <c r="AX74" s="1">
        <v>0</v>
      </c>
      <c r="AY74" s="1">
        <v>2.9301483575454799E-19</v>
      </c>
      <c r="AZ74" s="1">
        <v>1.76660611218414E-26</v>
      </c>
      <c r="BA74" s="1">
        <v>4.3984599039278699E-52</v>
      </c>
      <c r="BB74">
        <f>-0.141771680969549-220</f>
        <v>-220.14177168096955</v>
      </c>
      <c r="BC74" s="1">
        <v>1.1257684092198499E-15</v>
      </c>
      <c r="BD74" s="1">
        <v>5.2073593326327104E-3</v>
      </c>
      <c r="BE74" s="1">
        <v>6.33810925361459E-3</v>
      </c>
      <c r="BF74" s="1">
        <v>4.4977580805071702E-4</v>
      </c>
      <c r="BG74" s="1">
        <v>2.9373544306859202E-9</v>
      </c>
      <c r="BH74" s="1">
        <v>3.90316276002221E-3</v>
      </c>
      <c r="BI74" s="1">
        <v>1.34176869272374E-2</v>
      </c>
      <c r="BJ74" s="1">
        <v>1.60376151104657E-4</v>
      </c>
      <c r="BK74" s="1">
        <v>0.28154639551766503</v>
      </c>
      <c r="BL74" s="1">
        <v>6.5581062761791201E-5</v>
      </c>
      <c r="BM74" s="1">
        <v>9.9384552538003593E-7</v>
      </c>
      <c r="BN74" s="1">
        <v>1.3716630784129799E-12</v>
      </c>
      <c r="BO74" s="1">
        <v>4.68817920971992E-5</v>
      </c>
      <c r="BP74" s="1">
        <v>4.0605606404083897E-9</v>
      </c>
      <c r="BQ74" s="1">
        <v>3.5824978001184399E-5</v>
      </c>
      <c r="BR74" s="1">
        <v>8.4772160354734395E-5</v>
      </c>
      <c r="BS74" s="1">
        <v>1.3427621174716201E-3</v>
      </c>
      <c r="BT74" s="1">
        <v>1.7757925926276701E-6</v>
      </c>
      <c r="BU74" s="1">
        <v>1.53515076064237E-5</v>
      </c>
      <c r="BV74" s="1">
        <v>1.0606959537197401E-5</v>
      </c>
      <c r="BW74" s="1">
        <v>6.5610082354348596E-7</v>
      </c>
      <c r="BX74" s="1">
        <v>1000000</v>
      </c>
      <c r="BY74" s="1">
        <v>209000</v>
      </c>
      <c r="BZ74" s="1">
        <v>20000</v>
      </c>
      <c r="CA74" s="1">
        <v>0</v>
      </c>
      <c r="CB74" s="1">
        <v>1</v>
      </c>
    </row>
    <row r="75" spans="1:80" x14ac:dyDescent="0.2">
      <c r="A75" s="1">
        <v>306000</v>
      </c>
      <c r="B75" s="1">
        <v>3.1232319858825099E-2</v>
      </c>
      <c r="C75" s="1">
        <v>4.2884712024500596E-3</v>
      </c>
      <c r="D75" s="1">
        <v>5.7511846550440997E-2</v>
      </c>
      <c r="E75" s="1">
        <v>3.9308148984868098E-2</v>
      </c>
      <c r="F75" s="1">
        <v>2.7961096084934401E-2</v>
      </c>
      <c r="G75" s="1">
        <v>1.8724620296001099E-2</v>
      </c>
      <c r="H75" s="1">
        <v>8.7229277290931193E-3</v>
      </c>
      <c r="I75" s="1">
        <v>0.230394297540544</v>
      </c>
      <c r="J75" s="1">
        <v>1.8767680141174602E-2</v>
      </c>
      <c r="K75" s="1">
        <v>2.4441475059186401E-14</v>
      </c>
      <c r="L75" s="1">
        <v>8.9619955089960106E-3</v>
      </c>
      <c r="M75" s="1">
        <v>7.1600377796947405E-14</v>
      </c>
      <c r="N75" s="1">
        <v>7.6397867390704402E-3</v>
      </c>
      <c r="O75" s="1">
        <v>7.16918583153017E-3</v>
      </c>
      <c r="P75" s="1">
        <v>4.1002322450890004E-6</v>
      </c>
      <c r="Q75" s="1">
        <v>9.9672761541445404E-10</v>
      </c>
      <c r="R75" s="1">
        <v>1.6866756718629999E-2</v>
      </c>
      <c r="S75" s="1">
        <v>1.5340686336730999E-6</v>
      </c>
      <c r="T75" s="1">
        <v>4.5969234682866698E-6</v>
      </c>
      <c r="U75" s="1">
        <v>6.4577629245867697E-3</v>
      </c>
      <c r="V75" s="1">
        <v>4.1254974082145001E-3</v>
      </c>
      <c r="W75" s="1">
        <v>3.4261461718082899E-11</v>
      </c>
      <c r="X75" s="1">
        <v>2.34256345628401E-6</v>
      </c>
      <c r="Y75" s="1">
        <v>2.0777774431307501E-14</v>
      </c>
      <c r="Z75" s="1">
        <v>3.3985335914401398E-5</v>
      </c>
      <c r="AA75" s="1">
        <v>4.8230537768426396E-3</v>
      </c>
      <c r="AB75" s="1">
        <v>4.4284221852455701E-9</v>
      </c>
      <c r="AC75" s="1">
        <v>2.4129068812169501E-23</v>
      </c>
      <c r="AD75" s="1">
        <v>3.7237316967145802E-3</v>
      </c>
      <c r="AE75" s="1">
        <v>4.8704619780895898E-4</v>
      </c>
      <c r="AF75" s="1">
        <v>2.9531317108045001E-5</v>
      </c>
      <c r="AG75" s="1">
        <v>1.6131134130328999E-7</v>
      </c>
      <c r="AH75" s="1">
        <v>3.2198121897869499E-8</v>
      </c>
      <c r="AI75" s="1">
        <v>4.9582943539821404E-7</v>
      </c>
      <c r="AJ75" s="1">
        <v>1.9081813973316599E-6</v>
      </c>
      <c r="AK75" s="1">
        <v>5.7679447820028802E-6</v>
      </c>
      <c r="AL75" s="1">
        <v>5.0304078567474401E-3</v>
      </c>
      <c r="AM75" s="1">
        <v>9.8365795420854496E-7</v>
      </c>
      <c r="AN75" s="1">
        <v>1.20145941915275E-7</v>
      </c>
      <c r="AO75" s="1">
        <v>0.27824901374879502</v>
      </c>
      <c r="AP75" s="1">
        <v>1.7309017668588199E-6</v>
      </c>
      <c r="AQ75" s="1">
        <v>3.51763110841894E-2</v>
      </c>
      <c r="AR75" s="1">
        <v>0.115857113688552</v>
      </c>
      <c r="AS75" s="1">
        <v>1.8595726838708701E-7</v>
      </c>
      <c r="AT75" s="1">
        <v>8.5694079444302194E-5</v>
      </c>
      <c r="AU75" s="1">
        <v>4.9185602938251804E-10</v>
      </c>
      <c r="AV75" t="s">
        <v>376</v>
      </c>
      <c r="AW75" s="1">
        <v>9.0803109256724593E-6</v>
      </c>
      <c r="AX75" s="1">
        <v>0</v>
      </c>
      <c r="AY75" s="1">
        <v>3.7360628491319298E-20</v>
      </c>
      <c r="AZ75" s="1">
        <v>1.9430206260619699E-27</v>
      </c>
      <c r="BA75" s="1">
        <v>8.6841422834686298E-54</v>
      </c>
      <c r="BB75">
        <f>-0.107122424885867-223</f>
        <v>-223.10712242488586</v>
      </c>
      <c r="BC75" s="1">
        <v>3.2179981221358902E-16</v>
      </c>
      <c r="BD75" s="1">
        <v>4.7296624277081804E-3</v>
      </c>
      <c r="BE75" s="1">
        <v>6.0798264500957402E-3</v>
      </c>
      <c r="BF75" s="1">
        <v>3.7626918798324397E-4</v>
      </c>
      <c r="BG75" s="1">
        <v>2.9730094441728398E-9</v>
      </c>
      <c r="BH75" s="1">
        <v>3.4715134831309999E-3</v>
      </c>
      <c r="BI75" s="1">
        <v>1.2648215360023699E-2</v>
      </c>
      <c r="BJ75" s="1">
        <v>1.2286125538029299E-4</v>
      </c>
      <c r="BK75" s="1">
        <v>0.28365507670372803</v>
      </c>
      <c r="BL75" s="1">
        <v>6.7418455386014593E-5</v>
      </c>
      <c r="BM75" s="1">
        <v>8.9020418208622604E-7</v>
      </c>
      <c r="BN75" s="1">
        <v>8.8905086392113802E-13</v>
      </c>
      <c r="BO75" s="1">
        <v>4.5632290851831402E-5</v>
      </c>
      <c r="BP75" s="1">
        <v>3.2954425377339599E-9</v>
      </c>
      <c r="BQ75" s="1">
        <v>3.3514247836413601E-5</v>
      </c>
      <c r="BR75" s="1">
        <v>9.1662620624299502E-5</v>
      </c>
      <c r="BS75" s="1">
        <v>1.4521240205084499E-3</v>
      </c>
      <c r="BT75" s="1">
        <v>1.90486173444085E-6</v>
      </c>
      <c r="BU75" s="1">
        <v>1.479749826925E-5</v>
      </c>
      <c r="BV75" s="1">
        <v>1.00249057807322E-5</v>
      </c>
      <c r="BW75" s="1">
        <v>7.1109440467706296E-7</v>
      </c>
      <c r="BX75" s="1">
        <v>1000000</v>
      </c>
      <c r="BY75" s="1">
        <v>209000</v>
      </c>
      <c r="BZ75" s="1">
        <v>20000</v>
      </c>
      <c r="CA75" s="1">
        <v>0</v>
      </c>
      <c r="CB75" s="1">
        <v>1</v>
      </c>
    </row>
    <row r="76" spans="1:80" x14ac:dyDescent="0.2">
      <c r="A76" s="1">
        <v>309600</v>
      </c>
      <c r="B76" s="1">
        <v>3.2376741150397299E-2</v>
      </c>
      <c r="C76" s="1">
        <v>4.3405539131633796E-3</v>
      </c>
      <c r="D76" s="1">
        <v>5.8677325349915099E-2</v>
      </c>
      <c r="E76" s="1">
        <v>4.0088580507567501E-2</v>
      </c>
      <c r="F76" s="1">
        <v>2.8861909530258099E-2</v>
      </c>
      <c r="G76" s="1">
        <v>1.93277600136148E-2</v>
      </c>
      <c r="H76" s="1">
        <v>8.7296817400019707E-3</v>
      </c>
      <c r="I76" s="1">
        <v>0.230415639108901</v>
      </c>
      <c r="J76" s="1">
        <v>1.7623258849602402E-2</v>
      </c>
      <c r="K76" s="1">
        <v>2.43790917702675E-14</v>
      </c>
      <c r="L76" s="1">
        <v>8.8113456471294004E-3</v>
      </c>
      <c r="M76" s="1">
        <v>2.37657021115743E-14</v>
      </c>
      <c r="N76" s="1">
        <v>7.9473470704556504E-3</v>
      </c>
      <c r="O76" s="1">
        <v>7.2935957522540298E-3</v>
      </c>
      <c r="P76" s="1">
        <v>3.5871175100264801E-6</v>
      </c>
      <c r="Q76" s="1">
        <v>7.0114759297723997E-10</v>
      </c>
      <c r="R76" s="1">
        <v>1.6801315585419901E-2</v>
      </c>
      <c r="S76" s="1">
        <v>1.7959483762307E-6</v>
      </c>
      <c r="T76" s="1">
        <v>5.3395104614890904E-6</v>
      </c>
      <c r="U76" s="1">
        <v>6.0295465711491204E-3</v>
      </c>
      <c r="V76" s="1">
        <v>3.5293243225167298E-3</v>
      </c>
      <c r="W76" s="1">
        <v>3.1502896799297497E-11</v>
      </c>
      <c r="X76" s="1">
        <v>1.27455490201948E-6</v>
      </c>
      <c r="Y76" s="1">
        <v>3.7053142667411701E-15</v>
      </c>
      <c r="Z76" s="1">
        <v>3.7635504373737303E-5</v>
      </c>
      <c r="AA76" s="1">
        <v>4.4491852346035098E-3</v>
      </c>
      <c r="AB76" s="1">
        <v>4.3530963286296601E-9</v>
      </c>
      <c r="AC76" s="1">
        <v>1.88026290911893E-23</v>
      </c>
      <c r="AD76" s="1">
        <v>3.5556263299748002E-3</v>
      </c>
      <c r="AE76" s="1">
        <v>3.6599931836093E-4</v>
      </c>
      <c r="AF76" s="1">
        <v>2.0101541088781798E-5</v>
      </c>
      <c r="AG76" s="1">
        <v>1.15600466061218E-7</v>
      </c>
      <c r="AH76" s="1">
        <v>2.3506720047439999E-8</v>
      </c>
      <c r="AI76" s="1">
        <v>3.3745883304788802E-7</v>
      </c>
      <c r="AJ76" s="1">
        <v>1.300473929817E-6</v>
      </c>
      <c r="AK76" s="1">
        <v>4.5020632983562402E-6</v>
      </c>
      <c r="AL76" s="1">
        <v>4.4260320287768497E-3</v>
      </c>
      <c r="AM76" s="1">
        <v>6.8988842157016602E-7</v>
      </c>
      <c r="AN76" s="1">
        <v>8.1820798666300598E-8</v>
      </c>
      <c r="AO76" s="1">
        <v>0.28075448807091602</v>
      </c>
      <c r="AP76" s="1">
        <v>1.2260243210772001E-6</v>
      </c>
      <c r="AQ76" s="1">
        <v>3.5034400580650903E-2</v>
      </c>
      <c r="AR76" s="1">
        <v>0.115288856029688</v>
      </c>
      <c r="AS76" s="1">
        <v>1.02890824067508E-7</v>
      </c>
      <c r="AT76" s="1">
        <v>8.2865090589547203E-5</v>
      </c>
      <c r="AU76" s="1">
        <v>3.5192210405591E-10</v>
      </c>
      <c r="AV76" t="s">
        <v>377</v>
      </c>
      <c r="AW76" s="1">
        <v>8.6034073256450104E-6</v>
      </c>
      <c r="AX76" s="1">
        <v>0</v>
      </c>
      <c r="AY76" s="1">
        <v>4.00755449845721E-21</v>
      </c>
      <c r="AZ76" s="1">
        <v>1.80359861845546E-28</v>
      </c>
      <c r="BA76" s="1">
        <v>1.13994909948125E-55</v>
      </c>
      <c r="BB76">
        <f>-0.208181877421156-227</f>
        <v>-227.20818187742117</v>
      </c>
      <c r="BC76" s="1">
        <v>8.3745114815794505E-17</v>
      </c>
      <c r="BD76" s="1">
        <v>4.2655029816275197E-3</v>
      </c>
      <c r="BE76" s="1">
        <v>5.8440825488982199E-3</v>
      </c>
      <c r="BF76" s="1">
        <v>3.1416345223093001E-4</v>
      </c>
      <c r="BG76" s="1">
        <v>2.9824685453363701E-9</v>
      </c>
      <c r="BH76" s="1">
        <v>3.06370509327246E-3</v>
      </c>
      <c r="BI76" s="1">
        <v>1.1847113477334199E-2</v>
      </c>
      <c r="BJ76" s="1">
        <v>9.2981828510476204E-5</v>
      </c>
      <c r="BK76" s="1">
        <v>0.28626747628066401</v>
      </c>
      <c r="BL76" s="1">
        <v>6.8945463948206796E-5</v>
      </c>
      <c r="BM76" s="1">
        <v>7.9291080710188005E-7</v>
      </c>
      <c r="BN76" s="1">
        <v>5.8309126927822603E-13</v>
      </c>
      <c r="BO76" s="1">
        <v>4.4180865869613402E-5</v>
      </c>
      <c r="BP76" s="1">
        <v>2.64380610114731E-9</v>
      </c>
      <c r="BQ76" s="1">
        <v>3.1083939012921097E-5</v>
      </c>
      <c r="BR76" s="1">
        <v>9.8143264311303596E-5</v>
      </c>
      <c r="BS76" s="1">
        <v>1.5725350304663401E-3</v>
      </c>
      <c r="BT76" s="1">
        <v>2.0594348275983E-6</v>
      </c>
      <c r="BU76" s="1">
        <v>1.41919375948504E-5</v>
      </c>
      <c r="BV76" s="1">
        <v>9.3786316617196992E-6</v>
      </c>
      <c r="BW76" s="1">
        <v>7.6433280031357203E-7</v>
      </c>
      <c r="BX76" s="1">
        <v>1000000</v>
      </c>
      <c r="BY76" s="1">
        <v>209000</v>
      </c>
      <c r="BZ76" s="1">
        <v>20000</v>
      </c>
      <c r="CA76" s="1">
        <v>0</v>
      </c>
      <c r="CB76" s="1">
        <v>1</v>
      </c>
    </row>
    <row r="77" spans="1:80" x14ac:dyDescent="0.2">
      <c r="A77" s="1">
        <v>313200</v>
      </c>
      <c r="B77" s="1">
        <v>3.3511134938599703E-2</v>
      </c>
      <c r="C77" s="1">
        <v>4.3918897007714196E-3</v>
      </c>
      <c r="D77" s="1">
        <v>5.9747671779193698E-2</v>
      </c>
      <c r="E77" s="1">
        <v>4.0786871721104102E-2</v>
      </c>
      <c r="F77" s="1">
        <v>2.97317275506443E-2</v>
      </c>
      <c r="G77" s="1">
        <v>1.9895168184170101E-2</v>
      </c>
      <c r="H77" s="1">
        <v>8.7352816173131304E-3</v>
      </c>
      <c r="I77" s="1">
        <v>0.23043316646779599</v>
      </c>
      <c r="J77" s="1">
        <v>1.6488865061400099E-2</v>
      </c>
      <c r="K77" s="1">
        <v>2.3395271316429E-14</v>
      </c>
      <c r="L77" s="1">
        <v>8.6547886065190607E-3</v>
      </c>
      <c r="M77" s="1">
        <v>8.0234898976636604E-15</v>
      </c>
      <c r="N77" s="1">
        <v>8.2164758925766992E-3</v>
      </c>
      <c r="O77" s="1">
        <v>7.3511542298317E-3</v>
      </c>
      <c r="P77" s="1">
        <v>3.1110474286269001E-6</v>
      </c>
      <c r="Q77" s="1">
        <v>5.0137859632274299E-10</v>
      </c>
      <c r="R77" s="1">
        <v>1.6717494956339202E-2</v>
      </c>
      <c r="S77" s="1">
        <v>2.1681129366508698E-6</v>
      </c>
      <c r="T77" s="1">
        <v>6.0358127020805804E-6</v>
      </c>
      <c r="U77" s="1">
        <v>5.6075598179922302E-3</v>
      </c>
      <c r="V77" s="1">
        <v>2.99232540006445E-3</v>
      </c>
      <c r="W77" s="1">
        <v>2.7597716476082099E-11</v>
      </c>
      <c r="X77" s="1">
        <v>6.69627608237745E-7</v>
      </c>
      <c r="Y77" s="1">
        <v>5.9964217265582401E-16</v>
      </c>
      <c r="Z77" s="1">
        <v>4.1020659178479999E-5</v>
      </c>
      <c r="AA77" s="1">
        <v>4.0936715470824602E-3</v>
      </c>
      <c r="AB77" s="1">
        <v>4.1834768254969597E-9</v>
      </c>
      <c r="AC77" s="1">
        <v>1.4058254698720901E-23</v>
      </c>
      <c r="AD77" s="1">
        <v>3.38156353603347E-3</v>
      </c>
      <c r="AE77" s="1">
        <v>2.7055394701779099E-4</v>
      </c>
      <c r="AF77" s="1">
        <v>1.3383475209560699E-5</v>
      </c>
      <c r="AG77" s="1">
        <v>8.0902637202235694E-8</v>
      </c>
      <c r="AH77" s="1">
        <v>1.6771072068368299E-8</v>
      </c>
      <c r="AI77" s="1">
        <v>2.1864660760411101E-7</v>
      </c>
      <c r="AJ77" s="1">
        <v>8.6641849359534699E-7</v>
      </c>
      <c r="AK77" s="1">
        <v>3.3136256844943402E-6</v>
      </c>
      <c r="AL77" s="1">
        <v>3.88170551258434E-3</v>
      </c>
      <c r="AM77" s="1">
        <v>4.7209522769799601E-7</v>
      </c>
      <c r="AN77" s="1">
        <v>5.3783861947968701E-8</v>
      </c>
      <c r="AO77" s="1">
        <v>0.28287065240846598</v>
      </c>
      <c r="AP77" s="1">
        <v>8.4626904644942605E-7</v>
      </c>
      <c r="AQ77" s="1">
        <v>3.4842297341184401E-2</v>
      </c>
      <c r="AR77" s="1">
        <v>0.114804391081312</v>
      </c>
      <c r="AS77" s="1">
        <v>5.5137573158902501E-8</v>
      </c>
      <c r="AT77" s="1">
        <v>7.9829633840372398E-5</v>
      </c>
      <c r="AU77" s="1">
        <v>2.4179737838738699E-10</v>
      </c>
      <c r="AV77" t="s">
        <v>378</v>
      </c>
      <c r="AW77" s="1">
        <v>8.0395289611713397E-6</v>
      </c>
      <c r="AX77" s="1">
        <v>0</v>
      </c>
      <c r="AY77" s="1">
        <v>3.8106760875040402E-22</v>
      </c>
      <c r="AZ77" s="1">
        <v>1.49072487748379E-29</v>
      </c>
      <c r="BA77" s="1">
        <v>1.25310446456318E-57</v>
      </c>
      <c r="BB77">
        <f>-0.630464318203427-231</f>
        <v>-231.63046431820342</v>
      </c>
      <c r="BC77" s="1">
        <v>2.03101355491906E-17</v>
      </c>
      <c r="BD77" s="1">
        <v>3.8318560790890099E-3</v>
      </c>
      <c r="BE77" s="1">
        <v>5.6181707583351998E-3</v>
      </c>
      <c r="BF77" s="1">
        <v>2.6288951961099701E-4</v>
      </c>
      <c r="BG77" s="1">
        <v>2.8812843993035801E-9</v>
      </c>
      <c r="BH77" s="1">
        <v>2.6932596356683699E-3</v>
      </c>
      <c r="BI77" s="1">
        <v>1.1038264240232999E-2</v>
      </c>
      <c r="BJ77" s="1">
        <v>7.0080776719580505E-5</v>
      </c>
      <c r="BK77" s="1">
        <v>0.289186949156229</v>
      </c>
      <c r="BL77" s="1">
        <v>6.8923582560926803E-5</v>
      </c>
      <c r="BM77" s="1">
        <v>6.9551600313222796E-7</v>
      </c>
      <c r="BN77" s="1">
        <v>3.8821017840989902E-13</v>
      </c>
      <c r="BO77" s="1">
        <v>4.2103418373408102E-5</v>
      </c>
      <c r="BP77" s="1">
        <v>2.0930057667994698E-9</v>
      </c>
      <c r="BQ77" s="1">
        <v>2.83445084886266E-5</v>
      </c>
      <c r="BR77" s="1">
        <v>1.01977603341374E-4</v>
      </c>
      <c r="BS77" s="1">
        <v>1.71444755093554E-3</v>
      </c>
      <c r="BT77" s="1">
        <v>2.2808299399355599E-6</v>
      </c>
      <c r="BU77" s="1">
        <v>1.34135664079976E-5</v>
      </c>
      <c r="BV77" s="1">
        <v>8.6296846894858907E-6</v>
      </c>
      <c r="BW77" s="1">
        <v>7.8980234219650398E-7</v>
      </c>
      <c r="BX77" s="1">
        <v>1000000</v>
      </c>
      <c r="BY77" s="1">
        <v>209000</v>
      </c>
      <c r="BZ77" s="1">
        <v>20000</v>
      </c>
      <c r="CA77" s="1">
        <v>0</v>
      </c>
      <c r="CB77" s="1">
        <v>1</v>
      </c>
    </row>
    <row r="78" spans="1:80" x14ac:dyDescent="0.2">
      <c r="A78" s="1">
        <v>316800</v>
      </c>
      <c r="B78" s="1">
        <v>3.4562727476171E-2</v>
      </c>
      <c r="C78" s="1">
        <v>4.4392007232290599E-3</v>
      </c>
      <c r="D78" s="1">
        <v>6.0685899352186497E-2</v>
      </c>
      <c r="E78" s="1">
        <v>4.1383130619302301E-2</v>
      </c>
      <c r="F78" s="1">
        <v>3.0524777668388299E-2</v>
      </c>
      <c r="G78" s="1">
        <v>2.03991332072373E-2</v>
      </c>
      <c r="H78" s="1">
        <v>8.73978400274413E-3</v>
      </c>
      <c r="I78" s="1">
        <v>0.23044712833127101</v>
      </c>
      <c r="J78" s="1">
        <v>1.54372725238288E-2</v>
      </c>
      <c r="K78" s="1">
        <v>2.04754590206829E-14</v>
      </c>
      <c r="L78" s="1">
        <v>8.5024653801960802E-3</v>
      </c>
      <c r="M78" s="1">
        <v>2.95353187468648E-15</v>
      </c>
      <c r="N78" s="1">
        <v>8.39883141853511E-3</v>
      </c>
      <c r="O78" s="1">
        <v>7.3284122198252599E-3</v>
      </c>
      <c r="P78" s="1">
        <v>2.6914255677164102E-6</v>
      </c>
      <c r="Q78" s="1">
        <v>3.6880041004311299E-10</v>
      </c>
      <c r="R78" s="1">
        <v>1.6602120299170301E-2</v>
      </c>
      <c r="S78" s="1">
        <v>2.8065423626939498E-6</v>
      </c>
      <c r="T78" s="1">
        <v>6.3728112136482903E-6</v>
      </c>
      <c r="U78" s="1">
        <v>5.2187122076829597E-3</v>
      </c>
      <c r="V78" s="1">
        <v>2.54102407153601E-3</v>
      </c>
      <c r="W78" s="1">
        <v>2.19654789770049E-11</v>
      </c>
      <c r="X78" s="1">
        <v>3.5398110254322099E-7</v>
      </c>
      <c r="Y78" s="1">
        <v>9.8891796535734406E-17</v>
      </c>
      <c r="Z78" s="1">
        <v>4.2987294152836299E-5</v>
      </c>
      <c r="AA78" s="1">
        <v>3.7822298187460001E-3</v>
      </c>
      <c r="AB78" s="1">
        <v>3.8185359640328199E-9</v>
      </c>
      <c r="AC78" s="1">
        <v>1.00751748426578E-23</v>
      </c>
      <c r="AD78" s="1">
        <v>3.2145435151671102E-3</v>
      </c>
      <c r="AE78" s="1">
        <v>2.00575264577058E-4</v>
      </c>
      <c r="AF78" s="1">
        <v>8.9452385925237592E-6</v>
      </c>
      <c r="AG78" s="1">
        <v>5.6554954137608699E-8</v>
      </c>
      <c r="AH78" s="1">
        <v>1.19421291784347E-8</v>
      </c>
      <c r="AI78" s="1">
        <v>1.3196471019500499E-7</v>
      </c>
      <c r="AJ78" s="1">
        <v>5.7872926172735197E-7</v>
      </c>
      <c r="AK78" s="1">
        <v>2.2430549053080201E-6</v>
      </c>
      <c r="AL78" s="1">
        <v>3.4306429598267101E-3</v>
      </c>
      <c r="AM78" s="1">
        <v>3.2313695220588001E-7</v>
      </c>
      <c r="AN78" s="1">
        <v>3.3983132360102601E-8</v>
      </c>
      <c r="AO78" s="1">
        <v>0.28450679155304198</v>
      </c>
      <c r="AP78" s="1">
        <v>5.8088484013150597E-7</v>
      </c>
      <c r="AQ78" s="1">
        <v>3.4617406966716897E-2</v>
      </c>
      <c r="AR78" s="1">
        <v>0.114454078821109</v>
      </c>
      <c r="AS78" s="1">
        <v>2.96993605232545E-8</v>
      </c>
      <c r="AT78" s="1">
        <v>7.6755778985446196E-5</v>
      </c>
      <c r="AU78" s="1">
        <v>1.5574753477861701E-10</v>
      </c>
      <c r="AV78" t="s">
        <v>379</v>
      </c>
      <c r="AW78" s="1">
        <v>7.2689771512435601E-6</v>
      </c>
      <c r="AX78" s="1">
        <v>0</v>
      </c>
      <c r="AY78" s="1">
        <v>3.7206651017556302E-23</v>
      </c>
      <c r="AZ78" s="1">
        <v>1.2607085623698601E-30</v>
      </c>
      <c r="BA78" s="1">
        <v>1.498887452538E-59</v>
      </c>
      <c r="BB78">
        <f>-0.278990404979485-234</f>
        <v>-234.27899040497948</v>
      </c>
      <c r="BC78" s="1">
        <v>4.9856272825276703E-18</v>
      </c>
      <c r="BD78" s="1">
        <v>3.4616875924285899E-3</v>
      </c>
      <c r="BE78" s="1">
        <v>5.4133936995051498E-3</v>
      </c>
      <c r="BF78" s="1">
        <v>2.22708526693416E-4</v>
      </c>
      <c r="BG78" s="1">
        <v>2.5438209733888398E-9</v>
      </c>
      <c r="BH78" s="1">
        <v>2.3816119607135101E-3</v>
      </c>
      <c r="BI78" s="1">
        <v>1.02780094004112E-2</v>
      </c>
      <c r="BJ78" s="1">
        <v>5.3719751584154103E-5</v>
      </c>
      <c r="BK78" s="1">
        <v>0.29194851056576698</v>
      </c>
      <c r="BL78" s="1">
        <v>6.52906944699744E-5</v>
      </c>
      <c r="BM78" s="1">
        <v>5.9173251714799602E-7</v>
      </c>
      <c r="BN78" s="1">
        <v>2.6505111598030498E-13</v>
      </c>
      <c r="BO78" s="1">
        <v>3.8846996834370697E-5</v>
      </c>
      <c r="BP78" s="1">
        <v>1.64086127718196E-9</v>
      </c>
      <c r="BQ78" s="1">
        <v>2.5067605773322E-5</v>
      </c>
      <c r="BR78" s="1">
        <v>9.8872150060410303E-5</v>
      </c>
      <c r="BS78" s="1">
        <v>1.89614612360677E-3</v>
      </c>
      <c r="BT78" s="1">
        <v>2.6706882030485699E-6</v>
      </c>
      <c r="BU78" s="1">
        <v>1.23277217494229E-5</v>
      </c>
      <c r="BV78" s="1">
        <v>7.7349615137441897E-6</v>
      </c>
      <c r="BW78" s="1">
        <v>7.4032992854943604E-7</v>
      </c>
      <c r="BX78" s="1">
        <v>1000000</v>
      </c>
      <c r="BY78" s="1">
        <v>209000</v>
      </c>
      <c r="BZ78" s="1">
        <v>20000</v>
      </c>
      <c r="CA78" s="1">
        <v>0</v>
      </c>
      <c r="CB78" s="1">
        <v>1</v>
      </c>
    </row>
    <row r="79" spans="1:80" x14ac:dyDescent="0.2">
      <c r="A79" s="1">
        <v>320400</v>
      </c>
      <c r="B79" s="1">
        <v>3.5413596874730002E-2</v>
      </c>
      <c r="C79" s="1">
        <v>4.4772670767400996E-3</v>
      </c>
      <c r="D79" s="1">
        <v>6.1440252657089203E-2</v>
      </c>
      <c r="E79" s="1">
        <v>4.18521046896662E-2</v>
      </c>
      <c r="F79" s="1">
        <v>3.11707095895002E-2</v>
      </c>
      <c r="G79" s="1">
        <v>2.0800708596158499E-2</v>
      </c>
      <c r="H79" s="1">
        <v>8.7433043888055298E-3</v>
      </c>
      <c r="I79" s="1">
        <v>0.230457944885814</v>
      </c>
      <c r="J79" s="1">
        <v>1.4586403125269799E-2</v>
      </c>
      <c r="K79" s="1">
        <v>1.4866622361323601E-14</v>
      </c>
      <c r="L79" s="1">
        <v>8.3735665136856208E-3</v>
      </c>
      <c r="M79" s="1">
        <v>1.32092658257732E-15</v>
      </c>
      <c r="N79" s="1">
        <v>8.4352275710105808E-3</v>
      </c>
      <c r="O79" s="1">
        <v>7.2141909073187502E-3</v>
      </c>
      <c r="P79" s="1">
        <v>2.3556612471618302E-6</v>
      </c>
      <c r="Q79" s="1">
        <v>2.8504649309476401E-10</v>
      </c>
      <c r="R79" s="1">
        <v>1.64482977542868E-2</v>
      </c>
      <c r="S79" s="1">
        <v>4.2260624642376201E-6</v>
      </c>
      <c r="T79" s="1">
        <v>5.8632504698944999E-6</v>
      </c>
      <c r="U79" s="1">
        <v>4.9058295586069797E-3</v>
      </c>
      <c r="V79" s="1">
        <v>2.2076314146089499E-3</v>
      </c>
      <c r="W79" s="1">
        <v>1.46506665098722E-11</v>
      </c>
      <c r="X79" s="1">
        <v>2.0455454108370099E-7</v>
      </c>
      <c r="Y79" s="1">
        <v>2.0998853244088201E-17</v>
      </c>
      <c r="Z79" s="1">
        <v>4.1312596358808703E-5</v>
      </c>
      <c r="AA79" s="1">
        <v>3.5527706111340399E-3</v>
      </c>
      <c r="AB79" s="1">
        <v>3.1473582731881002E-9</v>
      </c>
      <c r="AC79" s="1">
        <v>6.8404937333086097E-24</v>
      </c>
      <c r="AD79" s="1">
        <v>3.07690057974136E-3</v>
      </c>
      <c r="AE79" s="1">
        <v>1.5504492806591699E-4</v>
      </c>
      <c r="AF79" s="1">
        <v>6.3249756764568496E-6</v>
      </c>
      <c r="AG79" s="1">
        <v>4.1404354328093803E-8</v>
      </c>
      <c r="AH79" s="1">
        <v>8.8753476066606999E-9</v>
      </c>
      <c r="AI79" s="1">
        <v>6.9115266148295106E-8</v>
      </c>
      <c r="AJ79" s="1">
        <v>4.0780120874583699E-7</v>
      </c>
      <c r="AK79" s="1">
        <v>1.29608087996969E-6</v>
      </c>
      <c r="AL79" s="1">
        <v>3.1142113641235698E-3</v>
      </c>
      <c r="AM79" s="1">
        <v>2.3264114101767401E-7</v>
      </c>
      <c r="AN79" s="1">
        <v>2.01479401667724E-8</v>
      </c>
      <c r="AO79" s="1">
        <v>0.28560431249610302</v>
      </c>
      <c r="AP79" s="1">
        <v>4.14486405888724E-7</v>
      </c>
      <c r="AQ79" s="1">
        <v>3.4401280769455297E-2</v>
      </c>
      <c r="AR79" s="1">
        <v>0.11428785595615699</v>
      </c>
      <c r="AS79" s="1">
        <v>1.73307458039579E-8</v>
      </c>
      <c r="AT79" s="1">
        <v>7.4044834803163199E-5</v>
      </c>
      <c r="AU79" s="1">
        <v>9.0389816953493801E-11</v>
      </c>
      <c r="AV79" t="s">
        <v>380</v>
      </c>
      <c r="AW79" s="1">
        <v>6.1657234699840003E-6</v>
      </c>
      <c r="AX79" s="1">
        <v>0</v>
      </c>
      <c r="AY79" s="1">
        <v>5.0184875953361303E-24</v>
      </c>
      <c r="AZ79" s="1">
        <v>1.4465889773671401E-31</v>
      </c>
      <c r="BA79" s="1">
        <v>3.3384037884268097E-61</v>
      </c>
      <c r="BB79">
        <f>-0.264947802351594-237</f>
        <v>-237.2649478023516</v>
      </c>
      <c r="BC79" s="1">
        <v>1.46360384921812E-18</v>
      </c>
      <c r="BD79" s="1">
        <v>3.1966872568482802E-3</v>
      </c>
      <c r="BE79" s="1">
        <v>5.2613319346033098E-3</v>
      </c>
      <c r="BF79" s="1">
        <v>1.9414557031034699E-4</v>
      </c>
      <c r="BG79" s="1">
        <v>1.8708081778167799E-9</v>
      </c>
      <c r="BH79" s="1">
        <v>2.15458186990641E-3</v>
      </c>
      <c r="BI79" s="1">
        <v>9.6571763570240301E-3</v>
      </c>
      <c r="BJ79" s="1">
        <v>4.3412581291451602E-5</v>
      </c>
      <c r="BK79" s="1">
        <v>0.29378444242149698</v>
      </c>
      <c r="BL79" s="1">
        <v>5.5369092680780298E-5</v>
      </c>
      <c r="BM79" s="1">
        <v>4.7686564804061602E-7</v>
      </c>
      <c r="BN79" s="1">
        <v>1.88796496535269E-13</v>
      </c>
      <c r="BO79" s="1">
        <v>3.3892583431294501E-5</v>
      </c>
      <c r="BP79" s="1">
        <v>1.2875673921718E-9</v>
      </c>
      <c r="BQ79" s="1">
        <v>2.1074840577384101E-5</v>
      </c>
      <c r="BR79" s="1">
        <v>8.2840065179235706E-5</v>
      </c>
      <c r="BS79" s="1">
        <v>2.14751272840954E-3</v>
      </c>
      <c r="BT79" s="1">
        <v>3.5540838394149601E-6</v>
      </c>
      <c r="BU79" s="1">
        <v>1.0843221317801601E-5</v>
      </c>
      <c r="BV79" s="1">
        <v>6.6821215503216298E-6</v>
      </c>
      <c r="BW79" s="1">
        <v>5.6843127907558805E-7</v>
      </c>
      <c r="BX79" s="1">
        <v>1000000</v>
      </c>
      <c r="BY79" s="1">
        <v>209000</v>
      </c>
      <c r="BZ79" s="1">
        <v>20000</v>
      </c>
      <c r="CA79" s="1">
        <v>0</v>
      </c>
      <c r="CB79" s="1">
        <v>1</v>
      </c>
    </row>
    <row r="80" spans="1:80" x14ac:dyDescent="0.2">
      <c r="A80" s="1">
        <v>324000</v>
      </c>
      <c r="B80" s="1">
        <v>3.59430050769773E-2</v>
      </c>
      <c r="C80" s="1">
        <v>4.50083876530345E-3</v>
      </c>
      <c r="D80" s="1">
        <v>6.1965448425186601E-2</v>
      </c>
      <c r="E80" s="1">
        <v>4.2174677437716697E-2</v>
      </c>
      <c r="F80" s="1">
        <v>3.1597167899686002E-2</v>
      </c>
      <c r="G80" s="1">
        <v>2.1062649208452001E-2</v>
      </c>
      <c r="H80" s="1">
        <v>8.7459225129914997E-3</v>
      </c>
      <c r="I80" s="1">
        <v>0.23046591948151099</v>
      </c>
      <c r="J80" s="1">
        <v>1.40569949230225E-2</v>
      </c>
      <c r="K80" s="1">
        <v>7.2787361770206005E-15</v>
      </c>
      <c r="L80" s="1">
        <v>8.2905681059490394E-3</v>
      </c>
      <c r="M80" s="1">
        <v>8.0125583239836098E-16</v>
      </c>
      <c r="N80" s="1">
        <v>8.2820220561487697E-3</v>
      </c>
      <c r="O80" s="1">
        <v>7.0175154206415903E-3</v>
      </c>
      <c r="P80" s="1">
        <v>2.13021216587009E-6</v>
      </c>
      <c r="Q80" s="1">
        <v>2.3808629377170399E-10</v>
      </c>
      <c r="R80" s="1">
        <v>1.62676302336652E-2</v>
      </c>
      <c r="S80" s="1">
        <v>9.1645218853057795E-6</v>
      </c>
      <c r="T80" s="1">
        <v>4.2527835978729596E-6</v>
      </c>
      <c r="U80" s="1">
        <v>4.7119814005963804E-3</v>
      </c>
      <c r="V80" s="1">
        <v>2.01417277086865E-3</v>
      </c>
      <c r="W80" s="1">
        <v>6.8050468472372399E-12</v>
      </c>
      <c r="X80" s="1">
        <v>1.4306030942255501E-7</v>
      </c>
      <c r="Y80" s="1">
        <v>7.6509049295261794E-18</v>
      </c>
      <c r="Z80" s="1">
        <v>3.2017863060684099E-5</v>
      </c>
      <c r="AA80" s="1">
        <v>3.4378704141992899E-3</v>
      </c>
      <c r="AB80" s="1">
        <v>2.0601967984406998E-9</v>
      </c>
      <c r="AC80" s="1">
        <v>4.0495529646132498E-24</v>
      </c>
      <c r="AD80" s="1">
        <v>2.9928155338846E-3</v>
      </c>
      <c r="AE80" s="1">
        <v>1.3108254138547801E-4</v>
      </c>
      <c r="AF80" s="1">
        <v>5.0455061784660896E-6</v>
      </c>
      <c r="AG80" s="1">
        <v>3.3732188588371301E-8</v>
      </c>
      <c r="AH80" s="1">
        <v>7.3019458174062399E-9</v>
      </c>
      <c r="AI80" s="1">
        <v>2.1666349526468199E-8</v>
      </c>
      <c r="AJ80" s="1">
        <v>3.2197401560862999E-7</v>
      </c>
      <c r="AK80" s="1">
        <v>4.8275956605957101E-7</v>
      </c>
      <c r="AL80" s="1">
        <v>2.9610252480613002E-3</v>
      </c>
      <c r="AM80" s="1">
        <v>1.8748172065947701E-7</v>
      </c>
      <c r="AN80" s="1">
        <v>9.01626646696282E-9</v>
      </c>
      <c r="AO80" s="1">
        <v>0.28619511107626899</v>
      </c>
      <c r="AP80" s="1">
        <v>3.2705230827197801E-7</v>
      </c>
      <c r="AQ80" s="1">
        <v>3.4250760184468702E-2</v>
      </c>
      <c r="AR80" s="1">
        <v>0.114301158649408</v>
      </c>
      <c r="AS80" s="1">
        <v>1.20126175471876E-8</v>
      </c>
      <c r="AT80" s="1">
        <v>7.2236987420949101E-5</v>
      </c>
      <c r="AU80" s="1">
        <v>4.1030826609671698E-11</v>
      </c>
      <c r="AV80" t="s">
        <v>381</v>
      </c>
      <c r="AW80" s="1">
        <v>4.6272940623365402E-6</v>
      </c>
      <c r="AX80" s="1">
        <v>0</v>
      </c>
      <c r="AY80" s="1">
        <v>1.3458207334766999E-24</v>
      </c>
      <c r="AZ80" s="1">
        <v>3.1867452005148898E-32</v>
      </c>
      <c r="BA80" s="1">
        <v>2.67678003105314E-62</v>
      </c>
      <c r="BB80">
        <f>-0.10270923803483-239</f>
        <v>-239.10270923803483</v>
      </c>
      <c r="BC80" s="1">
        <v>6.3076297173066401E-19</v>
      </c>
      <c r="BD80" s="1">
        <v>3.0714782784249002E-3</v>
      </c>
      <c r="BE80" s="1">
        <v>5.2040574869405597E-3</v>
      </c>
      <c r="BF80" s="1">
        <v>1.7717409721101199E-4</v>
      </c>
      <c r="BG80" s="1">
        <v>9.3534448183174194E-10</v>
      </c>
      <c r="BH80" s="1">
        <v>2.0281980663195199E-3</v>
      </c>
      <c r="BI80" s="1">
        <v>9.2690323120464407E-3</v>
      </c>
      <c r="BJ80" s="1">
        <v>3.8470078558967602E-5</v>
      </c>
      <c r="BK80" s="1">
        <v>0.29398932152216001</v>
      </c>
      <c r="BL80" s="1">
        <v>3.6641114918229802E-5</v>
      </c>
      <c r="BM80" s="1">
        <v>3.46198840950596E-7</v>
      </c>
      <c r="BN80" s="1">
        <v>1.4299499050911099E-13</v>
      </c>
      <c r="BO80" s="1">
        <v>2.7030953906697102E-5</v>
      </c>
      <c r="BP80" s="1">
        <v>1.0260795940497599E-9</v>
      </c>
      <c r="BQ80" s="1">
        <v>1.6283024573820799E-5</v>
      </c>
      <c r="BR80" s="1">
        <v>4.9343523617691603E-5</v>
      </c>
      <c r="BS80" s="1">
        <v>2.5114647795400399E-3</v>
      </c>
      <c r="BT80" s="1">
        <v>6.6060830408090999E-6</v>
      </c>
      <c r="BU80" s="1">
        <v>9.0190309552797395E-6</v>
      </c>
      <c r="BV80" s="1">
        <v>5.5316938175039099E-6</v>
      </c>
      <c r="BW80" s="1">
        <v>2.8944080456520903E-7</v>
      </c>
      <c r="BX80" s="1">
        <v>1000000</v>
      </c>
      <c r="BY80" s="1">
        <v>209000</v>
      </c>
      <c r="BZ80" s="1">
        <v>20000</v>
      </c>
      <c r="CA80" s="1">
        <v>0</v>
      </c>
      <c r="CB80" s="1">
        <v>1</v>
      </c>
    </row>
    <row r="81" spans="1:80" x14ac:dyDescent="0.2">
      <c r="A81" s="1">
        <v>327600</v>
      </c>
      <c r="B81" s="1">
        <v>3.6128725586405001E-2</v>
      </c>
      <c r="C81" s="1">
        <v>4.5090756867927802E-3</v>
      </c>
      <c r="D81" s="1">
        <v>6.2259719731795102E-2</v>
      </c>
      <c r="E81" s="1">
        <v>4.2355920349956298E-2</v>
      </c>
      <c r="F81" s="1">
        <v>3.1775879444067803E-2</v>
      </c>
      <c r="G81" s="1">
        <v>2.1172650498730801E-2</v>
      </c>
      <c r="H81" s="1">
        <v>8.7472526991875608E-3</v>
      </c>
      <c r="I81" s="1">
        <v>0.230469945708103</v>
      </c>
      <c r="J81" s="1">
        <v>1.38712744135948E-2</v>
      </c>
      <c r="K81" s="1">
        <v>1.0209537830491601E-15</v>
      </c>
      <c r="L81" s="1">
        <v>8.2609106464770401E-3</v>
      </c>
      <c r="M81" s="1">
        <v>6.7443402871742198E-16</v>
      </c>
      <c r="N81" s="1">
        <v>7.9639619998714394E-3</v>
      </c>
      <c r="O81" s="1">
        <v>6.7876879405440902E-3</v>
      </c>
      <c r="P81" s="1">
        <v>2.0219558967896401E-6</v>
      </c>
      <c r="Q81" s="1">
        <v>2.1859199474252901E-10</v>
      </c>
      <c r="R81" s="1">
        <v>1.6119366266003202E-2</v>
      </c>
      <c r="S81" s="1">
        <v>5.5730026827145997E-5</v>
      </c>
      <c r="T81" s="1">
        <v>2.6552173432446501E-6</v>
      </c>
      <c r="U81" s="1">
        <v>4.6441331291430304E-3</v>
      </c>
      <c r="V81" s="1">
        <v>1.9488022136570299E-3</v>
      </c>
      <c r="W81" s="1">
        <v>1.0789786136719501E-12</v>
      </c>
      <c r="X81" s="1">
        <v>1.2579212583815501E-7</v>
      </c>
      <c r="Y81" s="1">
        <v>5.3208536559601601E-18</v>
      </c>
      <c r="Z81" s="1">
        <v>1.04634913004387E-5</v>
      </c>
      <c r="AA81" s="1">
        <v>3.4223439195471099E-3</v>
      </c>
      <c r="AB81" s="1">
        <v>5.9073489192961101E-10</v>
      </c>
      <c r="AC81" s="1">
        <v>6.2634169316901603E-25</v>
      </c>
      <c r="AD81" s="1">
        <v>2.96841458167612E-3</v>
      </c>
      <c r="AE81" s="1">
        <v>1.2339974273277199E-4</v>
      </c>
      <c r="AF81" s="1">
        <v>4.6515053734265304E-6</v>
      </c>
      <c r="AG81" s="1">
        <v>3.1623373820340002E-8</v>
      </c>
      <c r="AH81" s="1">
        <v>6.9737648244191604E-9</v>
      </c>
      <c r="AI81" s="1">
        <v>6.5339957580865405E-10</v>
      </c>
      <c r="AJ81" s="1">
        <v>2.8876994281601398E-7</v>
      </c>
      <c r="AK81" s="1">
        <v>1.61851176984671E-8</v>
      </c>
      <c r="AL81" s="1">
        <v>2.93887409427377E-3</v>
      </c>
      <c r="AM81" s="1">
        <v>1.73011789730767E-7</v>
      </c>
      <c r="AN81" s="1">
        <v>4.3207721326254199E-10</v>
      </c>
      <c r="AO81" s="1">
        <v>0.28639265594137903</v>
      </c>
      <c r="AP81" s="1">
        <v>2.9758643055601898E-7</v>
      </c>
      <c r="AQ81" s="1">
        <v>3.41951802447115E-2</v>
      </c>
      <c r="AR81" s="1">
        <v>0.114409748600429</v>
      </c>
      <c r="AS81" s="1">
        <v>1.0237122786315999E-8</v>
      </c>
      <c r="AT81" s="1">
        <v>7.16230975249728E-5</v>
      </c>
      <c r="AU81" s="1">
        <v>7.7151477136703299E-12</v>
      </c>
      <c r="AV81" t="s">
        <v>382</v>
      </c>
      <c r="AW81" s="1">
        <v>2.1885734070703701E-6</v>
      </c>
      <c r="AX81" s="1">
        <v>0</v>
      </c>
      <c r="AY81" s="1">
        <v>8.1761220101600198E-25</v>
      </c>
      <c r="AZ81" s="1">
        <v>1.51806882875213E-32</v>
      </c>
      <c r="BA81" s="1">
        <v>8.9938462716959802E-63</v>
      </c>
      <c r="BB81">
        <f>-0.103180884911437-241</f>
        <v>-241.10318088491144</v>
      </c>
      <c r="BC81" s="1">
        <v>4.3089925892203401E-19</v>
      </c>
      <c r="BD81" s="1">
        <v>3.0863078722176899E-3</v>
      </c>
      <c r="BE81" s="1">
        <v>5.2880212912782302E-3</v>
      </c>
      <c r="BF81" s="1">
        <v>1.7028441080693999E-4</v>
      </c>
      <c r="BG81" s="1">
        <v>1.37735041421739E-10</v>
      </c>
      <c r="BH81" s="1">
        <v>1.9819635976237901E-3</v>
      </c>
      <c r="BI81" s="1">
        <v>9.1333583230428592E-3</v>
      </c>
      <c r="BJ81" s="1">
        <v>3.7657300384563898E-5</v>
      </c>
      <c r="BK81" s="1">
        <v>0.292820677776303</v>
      </c>
      <c r="BL81" s="1">
        <v>1.0339090408192199E-5</v>
      </c>
      <c r="BM81" s="1">
        <v>1.6166739841925201E-7</v>
      </c>
      <c r="BN81" s="1">
        <v>1.20132521730158E-13</v>
      </c>
      <c r="BO81" s="1">
        <v>1.9543799754204399E-5</v>
      </c>
      <c r="BP81" s="1">
        <v>8.7221689896649196E-10</v>
      </c>
      <c r="BQ81" s="1">
        <v>1.0792603062394101E-5</v>
      </c>
      <c r="BR81" s="1">
        <v>7.8687803207391799E-6</v>
      </c>
      <c r="BS81" s="1">
        <v>2.8933189477614602E-3</v>
      </c>
      <c r="BT81" s="1">
        <v>3.5110274613128198E-5</v>
      </c>
      <c r="BU81" s="1">
        <v>7.4735455374257696E-6</v>
      </c>
      <c r="BV81" s="1">
        <v>4.6402121858486598E-6</v>
      </c>
      <c r="BW81" s="1">
        <v>4.7440832873793299E-8</v>
      </c>
      <c r="BX81" s="1">
        <v>1000000</v>
      </c>
      <c r="BY81" s="1">
        <v>209000</v>
      </c>
      <c r="BZ81" s="1">
        <v>20000</v>
      </c>
      <c r="CA81" s="1">
        <v>0</v>
      </c>
      <c r="CB81" s="1">
        <v>1</v>
      </c>
    </row>
    <row r="82" spans="1:80" x14ac:dyDescent="0.2">
      <c r="A82" s="1">
        <v>331200</v>
      </c>
      <c r="B82" s="1">
        <v>3.6156372972469097E-2</v>
      </c>
      <c r="C82" s="1">
        <v>4.51029751848452E-3</v>
      </c>
      <c r="D82" s="1">
        <v>6.2445376661647699E-2</v>
      </c>
      <c r="E82" s="1">
        <v>4.2472880592912703E-2</v>
      </c>
      <c r="F82" s="1">
        <v>3.1824692362015398E-2</v>
      </c>
      <c r="G82" s="1">
        <v>2.1203399754162501E-2</v>
      </c>
      <c r="H82" s="1">
        <v>8.74742660779383E-3</v>
      </c>
      <c r="I82" s="1">
        <v>0.230470468986191</v>
      </c>
      <c r="J82" s="1">
        <v>1.3843627027530701E-2</v>
      </c>
      <c r="K82" t="s">
        <v>383</v>
      </c>
      <c r="L82" s="1">
        <v>8.2564709090829306E-3</v>
      </c>
      <c r="M82" s="1">
        <v>6.6917953855998298E-16</v>
      </c>
      <c r="N82" s="1">
        <v>7.3995345399568303E-3</v>
      </c>
      <c r="O82" s="1">
        <v>6.4652371438863798E-3</v>
      </c>
      <c r="P82" s="1">
        <v>1.9452621483689999E-6</v>
      </c>
      <c r="Q82" s="1">
        <v>2.0679163470680799E-10</v>
      </c>
      <c r="R82" s="1">
        <v>1.6085395807013701E-2</v>
      </c>
      <c r="S82" s="1">
        <v>2.79284100917125E-4</v>
      </c>
      <c r="T82" s="1">
        <v>2.4963480570138099E-6</v>
      </c>
      <c r="U82" s="1">
        <v>4.6340398607090999E-3</v>
      </c>
      <c r="V82" s="1">
        <v>1.9391807162000101E-3</v>
      </c>
      <c r="W82" s="1">
        <v>5.2439818042710799E-13</v>
      </c>
      <c r="X82" s="1">
        <v>1.23388031770727E-7</v>
      </c>
      <c r="Y82" s="1">
        <v>5.0387149608154796E-18</v>
      </c>
      <c r="Z82" s="1">
        <v>7.08136572200909E-6</v>
      </c>
      <c r="AA82" s="1">
        <v>3.4464426375943398E-3</v>
      </c>
      <c r="AB82" s="1">
        <v>4.6234697674654898E-10</v>
      </c>
      <c r="AC82" s="1">
        <v>2.9941012132188202E-25</v>
      </c>
      <c r="AD82" s="1">
        <v>2.9724023628027998E-3</v>
      </c>
      <c r="AE82" s="1">
        <v>1.2228675185313399E-4</v>
      </c>
      <c r="AF82" s="1">
        <v>4.5951161910084502E-6</v>
      </c>
      <c r="AG82" s="1">
        <v>3.3402516431341903E-8</v>
      </c>
      <c r="AH82" s="1">
        <v>8.3750263492472208E-9</v>
      </c>
      <c r="AI82" s="1">
        <v>5.1250346093911499E-11</v>
      </c>
      <c r="AJ82" s="1">
        <v>2.73009530105955E-7</v>
      </c>
      <c r="AK82" s="1">
        <v>1.3743836099544299E-9</v>
      </c>
      <c r="AL82" s="1">
        <v>2.9545211510987302E-3</v>
      </c>
      <c r="AM82" s="1">
        <v>1.6634610814885799E-7</v>
      </c>
      <c r="AN82" s="1">
        <v>1.72542283198142E-11</v>
      </c>
      <c r="AO82" s="1">
        <v>0.28643261844349499</v>
      </c>
      <c r="AP82" s="1">
        <v>2.8638323088689301E-7</v>
      </c>
      <c r="AQ82" s="1">
        <v>3.4188104508182902E-2</v>
      </c>
      <c r="AR82" s="1">
        <v>0.114889244037505</v>
      </c>
      <c r="AS82" s="1">
        <v>9.6107648850137806E-9</v>
      </c>
      <c r="AT82" s="1">
        <v>7.1403527212380395E-5</v>
      </c>
      <c r="AU82" s="1">
        <v>9.3378546378528003E-12</v>
      </c>
      <c r="AV82" t="s">
        <v>384</v>
      </c>
      <c r="AW82" s="1">
        <v>6.3623429382297704E-7</v>
      </c>
      <c r="AX82" s="1">
        <v>0</v>
      </c>
      <c r="AY82" s="1">
        <v>7.0134038128658902E-25</v>
      </c>
      <c r="AZ82" s="1">
        <v>9.2625621357826404E-33</v>
      </c>
      <c r="BA82" s="1">
        <v>2.2903145699072799E-63</v>
      </c>
      <c r="BB82">
        <f>-0.124608479025507-246</f>
        <v>-246.12460847902551</v>
      </c>
      <c r="BC82" s="1">
        <v>3.67050687856982E-19</v>
      </c>
      <c r="BD82" s="1">
        <v>3.24648766046195E-3</v>
      </c>
      <c r="BE82" s="1">
        <v>5.7016261802036701E-3</v>
      </c>
      <c r="BF82" s="1">
        <v>1.6851393875646901E-4</v>
      </c>
      <c r="BG82" s="1">
        <v>4.3185120337060804E-81</v>
      </c>
      <c r="BH82" s="1">
        <v>1.8963835432525701E-3</v>
      </c>
      <c r="BI82" s="1">
        <v>9.1156696983941705E-3</v>
      </c>
      <c r="BJ82" s="1">
        <v>3.77059509860522E-5</v>
      </c>
      <c r="BK82" s="1">
        <v>0.29026234504904902</v>
      </c>
      <c r="BL82" s="1">
        <v>7.5049947213549398E-6</v>
      </c>
      <c r="BM82" s="1">
        <v>4.6691948742255397E-8</v>
      </c>
      <c r="BN82" s="1">
        <v>1.1973079582451E-13</v>
      </c>
      <c r="BO82" s="1">
        <v>1.96633168957128E-5</v>
      </c>
      <c r="BP82" s="1">
        <v>8.8567671341045296E-10</v>
      </c>
      <c r="BQ82" s="1">
        <v>8.3584612429529895E-6</v>
      </c>
      <c r="BR82" s="1">
        <v>3.14122735095933E-8</v>
      </c>
      <c r="BS82" s="1">
        <v>2.7153203671151501E-3</v>
      </c>
      <c r="BT82" s="1">
        <v>1.8548989325233901E-4</v>
      </c>
      <c r="BU82" s="1">
        <v>7.2952571858722299E-6</v>
      </c>
      <c r="BV82" s="1">
        <v>4.6612201465997997E-6</v>
      </c>
      <c r="BW82" s="1">
        <v>2.31692611794552E-8</v>
      </c>
      <c r="BX82" s="1">
        <v>1000000</v>
      </c>
      <c r="BY82" s="1">
        <v>209000</v>
      </c>
      <c r="BZ82" s="1">
        <v>20000</v>
      </c>
      <c r="CA82" s="1">
        <v>0</v>
      </c>
      <c r="CB82" s="1">
        <v>1</v>
      </c>
    </row>
    <row r="83" spans="1:80" x14ac:dyDescent="0.2">
      <c r="A83" s="1">
        <v>334800</v>
      </c>
      <c r="B83" s="1">
        <v>3.6184333444844903E-2</v>
      </c>
      <c r="C83" s="1">
        <v>4.5115325673665101E-3</v>
      </c>
      <c r="D83" s="1">
        <v>6.2607045636836695E-2</v>
      </c>
      <c r="E83" s="1">
        <v>4.2577359183015299E-2</v>
      </c>
      <c r="F83" s="1">
        <v>3.1872269771127899E-2</v>
      </c>
      <c r="G83" s="1">
        <v>2.1234151301603801E-2</v>
      </c>
      <c r="H83" s="1">
        <v>8.7475953343452203E-3</v>
      </c>
      <c r="I83" s="1">
        <v>0.230470975165845</v>
      </c>
      <c r="J83" s="1">
        <v>1.38156665551549E-2</v>
      </c>
      <c r="K83">
        <f>-0.187745338516702-160</f>
        <v>-160.18774533851669</v>
      </c>
      <c r="L83" s="1">
        <v>8.2519743026423405E-3</v>
      </c>
      <c r="M83" s="1">
        <v>6.6920308519013396E-16</v>
      </c>
      <c r="N83" s="1">
        <v>6.8429801880374496E-3</v>
      </c>
      <c r="O83" s="1">
        <v>6.12621511371228E-3</v>
      </c>
      <c r="P83" s="1">
        <v>1.8598978554119599E-6</v>
      </c>
      <c r="Q83" s="1">
        <v>1.9376942408890501E-10</v>
      </c>
      <c r="R83" s="1">
        <v>1.6057321155791501E-2</v>
      </c>
      <c r="S83" s="1">
        <v>3.1194422880875599E-4</v>
      </c>
      <c r="T83" s="1">
        <v>2.4635400481488099E-6</v>
      </c>
      <c r="U83" s="1">
        <v>4.62383414860999E-3</v>
      </c>
      <c r="V83" s="1">
        <v>1.92947915438586E-3</v>
      </c>
      <c r="W83" s="1">
        <v>5.4160487537391898E-13</v>
      </c>
      <c r="X83" s="1">
        <v>1.2099868785960301E-7</v>
      </c>
      <c r="Y83" s="1">
        <v>4.7680640395337003E-18</v>
      </c>
      <c r="Z83" s="1">
        <v>7.3718206489292204E-6</v>
      </c>
      <c r="AA83" s="1">
        <v>3.4710220993650902E-3</v>
      </c>
      <c r="AB83" s="1">
        <v>5.0738833470138704E-10</v>
      </c>
      <c r="AC83" s="1">
        <v>2.8676556095083602E-25</v>
      </c>
      <c r="AD83" s="1">
        <v>2.9753889592548698E-3</v>
      </c>
      <c r="AE83" s="1">
        <v>1.21169133552587E-4</v>
      </c>
      <c r="AF83" s="1">
        <v>4.5386710478025298E-6</v>
      </c>
      <c r="AG83" s="1">
        <v>3.5873772662812798E-8</v>
      </c>
      <c r="AH83" s="1">
        <v>1.02765572436813E-8</v>
      </c>
      <c r="AI83" s="1">
        <v>4.8369576514896503E-11</v>
      </c>
      <c r="AJ83" s="1">
        <v>2.5937215636015699E-7</v>
      </c>
      <c r="AK83" s="1">
        <v>1.24533273121914E-9</v>
      </c>
      <c r="AL83" s="1">
        <v>2.9642620544490499E-3</v>
      </c>
      <c r="AM83" s="1">
        <v>1.5771717226015899E-7</v>
      </c>
      <c r="AN83" s="1">
        <v>1.6172587741597099E-11</v>
      </c>
      <c r="AO83" s="1">
        <v>0.28649199040277001</v>
      </c>
      <c r="AP83" s="1">
        <v>2.7222511914683298E-7</v>
      </c>
      <c r="AQ83" s="1">
        <v>3.4181506072745199E-2</v>
      </c>
      <c r="AR83" s="1">
        <v>0.11562895998070601</v>
      </c>
      <c r="AS83" s="1">
        <v>9.0130488570521193E-9</v>
      </c>
      <c r="AT83" s="1">
        <v>7.1071817455064899E-5</v>
      </c>
      <c r="AU83" s="1">
        <v>8.9546082444881803E-12</v>
      </c>
      <c r="AV83" t="s">
        <v>385</v>
      </c>
      <c r="AW83" s="1">
        <v>6.2914287908615304E-7</v>
      </c>
      <c r="AX83" s="1">
        <v>0</v>
      </c>
      <c r="AY83" s="1">
        <v>5.8480226608620798E-25</v>
      </c>
      <c r="AZ83" s="1">
        <v>5.2570167376946002E-33</v>
      </c>
      <c r="BA83" s="1">
        <v>3.2073608709579001E-64</v>
      </c>
      <c r="BB83" t="s">
        <v>386</v>
      </c>
      <c r="BC83" s="1">
        <v>3.1289234089780201E-19</v>
      </c>
      <c r="BD83" s="1">
        <v>3.40103929858752E-3</v>
      </c>
      <c r="BE83" s="1">
        <v>6.17822393650034E-3</v>
      </c>
      <c r="BF83" s="1">
        <v>1.6663219550426501E-4</v>
      </c>
      <c r="BG83">
        <f>-0.157269282282337-102</f>
        <v>-102.15726928228234</v>
      </c>
      <c r="BH83" s="1">
        <v>1.77984763910055E-3</v>
      </c>
      <c r="BI83" s="1">
        <v>9.0986920991350702E-3</v>
      </c>
      <c r="BJ83" s="1">
        <v>3.7545629106597099E-5</v>
      </c>
      <c r="BK83" s="1">
        <v>0.28725213523628002</v>
      </c>
      <c r="BL83" s="1">
        <v>7.6007787918818299E-6</v>
      </c>
      <c r="BM83" s="1">
        <v>4.5975274619940603E-8</v>
      </c>
      <c r="BN83" s="1">
        <v>1.09188915228809E-13</v>
      </c>
      <c r="BO83" s="1">
        <v>1.8054991400972601E-5</v>
      </c>
      <c r="BP83" s="1">
        <v>8.2432720576974299E-10</v>
      </c>
      <c r="BQ83" s="1">
        <v>7.7380205049013702E-6</v>
      </c>
      <c r="BR83" s="1">
        <v>3.4068588611633902E-8</v>
      </c>
      <c r="BS83" s="1">
        <v>2.79043666174494E-3</v>
      </c>
      <c r="BT83" s="1">
        <v>2.0148979111069801E-4</v>
      </c>
      <c r="BU83" s="1">
        <v>6.5885129283853204E-6</v>
      </c>
      <c r="BV83" s="1">
        <v>4.3030521626327203E-6</v>
      </c>
      <c r="BW83" s="1">
        <v>2.4050708339223399E-8</v>
      </c>
      <c r="BX83" s="1">
        <v>1000000</v>
      </c>
      <c r="BY83" s="1">
        <v>209000</v>
      </c>
      <c r="BZ83" s="1">
        <v>20000</v>
      </c>
      <c r="CA83" s="1">
        <v>0</v>
      </c>
      <c r="CB83" s="1">
        <v>1</v>
      </c>
    </row>
    <row r="84" spans="1:80" x14ac:dyDescent="0.2">
      <c r="A84" s="1">
        <v>338400</v>
      </c>
      <c r="B84" s="1">
        <v>3.62126177727949E-2</v>
      </c>
      <c r="C84" s="1">
        <v>4.5127816800713903E-3</v>
      </c>
      <c r="D84" s="1">
        <v>6.2747462919071198E-2</v>
      </c>
      <c r="E84" s="1">
        <v>4.2669864896302402E-2</v>
      </c>
      <c r="F84" s="1">
        <v>3.1916283014715503E-2</v>
      </c>
      <c r="G84" s="1">
        <v>2.1263148454402501E-2</v>
      </c>
      <c r="H84" s="1">
        <v>8.7477603693789392E-3</v>
      </c>
      <c r="I84" s="1">
        <v>0.230471470270947</v>
      </c>
      <c r="J84" s="1">
        <v>1.37873822272049E-2</v>
      </c>
      <c r="K84">
        <f>-0.635360515716844-184</f>
        <v>-184.63536051571685</v>
      </c>
      <c r="L84" s="1">
        <v>8.2474188444891308E-3</v>
      </c>
      <c r="M84" s="1">
        <v>6.6922566263612704E-16</v>
      </c>
      <c r="N84" s="1">
        <v>6.3717002225395902E-3</v>
      </c>
      <c r="O84" s="1">
        <v>5.8109578842710802E-3</v>
      </c>
      <c r="P84" s="1">
        <v>1.7785210832572199E-6</v>
      </c>
      <c r="Q84" s="1">
        <v>1.8156012676976001E-10</v>
      </c>
      <c r="R84" s="1">
        <v>1.6028741917883699E-2</v>
      </c>
      <c r="S84" s="1">
        <v>3.1835679758892503E-4</v>
      </c>
      <c r="T84" s="1">
        <v>2.4307534997808598E-6</v>
      </c>
      <c r="U84" s="1">
        <v>4.6135121294173E-3</v>
      </c>
      <c r="V84" s="1">
        <v>1.9196947581958299E-3</v>
      </c>
      <c r="W84" s="1">
        <v>5.3696374351281303E-13</v>
      </c>
      <c r="X84" s="1">
        <v>1.18623958868091E-7</v>
      </c>
      <c r="Y84" s="1">
        <v>4.5085531660551002E-18</v>
      </c>
      <c r="Z84" s="1">
        <v>7.3083032208141497E-6</v>
      </c>
      <c r="AA84" s="1">
        <v>3.49071164879364E-3</v>
      </c>
      <c r="AB84" s="1">
        <v>5.4034191717549904E-10</v>
      </c>
      <c r="AC84" s="1">
        <v>2.8063015385413998E-25</v>
      </c>
      <c r="AD84" s="1">
        <v>2.9771592685684202E-3</v>
      </c>
      <c r="AE84" s="1">
        <v>1.20046690337857E-4</v>
      </c>
      <c r="AF84" s="1">
        <v>4.4821633376991303E-6</v>
      </c>
      <c r="AG84" s="1">
        <v>3.8055950812991002E-8</v>
      </c>
      <c r="AH84" s="1">
        <v>1.19772085754143E-8</v>
      </c>
      <c r="AI84" s="1">
        <v>4.6409839593282901E-11</v>
      </c>
      <c r="AJ84" s="1">
        <v>2.4751234740128902E-7</v>
      </c>
      <c r="AK84" s="1">
        <v>1.1821757419541801E-9</v>
      </c>
      <c r="AL84" s="1">
        <v>2.96865478662116E-3</v>
      </c>
      <c r="AM84" s="1">
        <v>1.4929944653123799E-7</v>
      </c>
      <c r="AN84" s="1">
        <v>1.5501507901498999E-11</v>
      </c>
      <c r="AO84" s="1">
        <v>0.28656792423631899</v>
      </c>
      <c r="AP84" s="1">
        <v>2.58421447674894E-7</v>
      </c>
      <c r="AQ84" s="1">
        <v>3.4174792994134701E-2</v>
      </c>
      <c r="AR84" s="1">
        <v>0.116412809960788</v>
      </c>
      <c r="AS84" s="1">
        <v>8.4526407281553893E-9</v>
      </c>
      <c r="AT84" s="1">
        <v>7.0697357785567101E-5</v>
      </c>
      <c r="AU84" s="1">
        <v>8.7668812144360402E-12</v>
      </c>
      <c r="AV84" t="s">
        <v>387</v>
      </c>
      <c r="AW84" s="1">
        <v>6.1916048531160305E-7</v>
      </c>
      <c r="AX84" s="1">
        <v>0</v>
      </c>
      <c r="AY84" s="1">
        <v>4.8529668868042304E-25</v>
      </c>
      <c r="AZ84" s="1">
        <v>2.9562095916673699E-33</v>
      </c>
      <c r="BA84" s="1">
        <v>4.0182191168718602E-65</v>
      </c>
      <c r="BB84" t="s">
        <v>388</v>
      </c>
      <c r="BC84" s="1">
        <v>2.6691776560039602E-19</v>
      </c>
      <c r="BD84" s="1">
        <v>3.51913342573242E-3</v>
      </c>
      <c r="BE84" s="1">
        <v>6.6031002144792596E-3</v>
      </c>
      <c r="BF84" s="1">
        <v>1.6474629641695301E-4</v>
      </c>
      <c r="BG84">
        <f>-0.733690956900843-118</f>
        <v>-118.73369095690084</v>
      </c>
      <c r="BH84" s="1">
        <v>1.6699633272966299E-3</v>
      </c>
      <c r="BI84" s="1">
        <v>9.0815340173225501E-3</v>
      </c>
      <c r="BJ84" s="1">
        <v>3.7347889121413701E-5</v>
      </c>
      <c r="BK84" s="1">
        <v>0.28424614547253801</v>
      </c>
      <c r="BL84" s="1">
        <v>7.57359201686846E-6</v>
      </c>
      <c r="BM84" s="1">
        <v>4.5051426906880399E-8</v>
      </c>
      <c r="BN84" s="1">
        <v>1.0282088209901E-13</v>
      </c>
      <c r="BO84" s="1">
        <v>1.7071674052994701E-5</v>
      </c>
      <c r="BP84" s="1">
        <v>7.9223615065749605E-10</v>
      </c>
      <c r="BQ84" s="1">
        <v>7.3884004393453598E-6</v>
      </c>
      <c r="BR84" s="1">
        <v>3.45977785860309E-8</v>
      </c>
      <c r="BS84" s="1">
        <v>2.77607760379318E-3</v>
      </c>
      <c r="BT84" s="1">
        <v>2.06644643825917E-4</v>
      </c>
      <c r="BU84" s="1">
        <v>6.1796993922148099E-6</v>
      </c>
      <c r="BV84" s="1">
        <v>4.10263527983927E-6</v>
      </c>
      <c r="BW84" s="1">
        <v>2.3965974791833302E-8</v>
      </c>
      <c r="BX84" s="1">
        <v>1000000</v>
      </c>
      <c r="BY84" s="1">
        <v>209000</v>
      </c>
      <c r="BZ84" s="1">
        <v>20000</v>
      </c>
      <c r="CA84" s="1">
        <v>0</v>
      </c>
      <c r="CB84" s="1">
        <v>1</v>
      </c>
    </row>
    <row r="85" spans="1:80" x14ac:dyDescent="0.2">
      <c r="A85" s="1">
        <v>342000</v>
      </c>
      <c r="B85" s="1">
        <v>3.6240463617226298E-2</v>
      </c>
      <c r="C85" s="1">
        <v>4.5140111947465401E-3</v>
      </c>
      <c r="D85" s="1">
        <v>6.2875147637930701E-2</v>
      </c>
      <c r="E85" s="1">
        <v>4.2755172326017797E-2</v>
      </c>
      <c r="F85" s="1">
        <v>3.1957700910876699E-2</v>
      </c>
      <c r="G85" s="1">
        <v>2.12908207566655E-2</v>
      </c>
      <c r="H85" s="1">
        <v>8.7479205357771008E-3</v>
      </c>
      <c r="I85" s="1">
        <v>0.23047195077014099</v>
      </c>
      <c r="J85" s="1">
        <v>1.37595363827735E-2</v>
      </c>
      <c r="K85">
        <f>-0.253261577368131-207</f>
        <v>-207.25326157736814</v>
      </c>
      <c r="L85" s="1">
        <v>8.2429273338884591E-3</v>
      </c>
      <c r="M85" s="1">
        <v>6.6924673098658995E-16</v>
      </c>
      <c r="N85" s="1">
        <v>5.9581509252466403E-3</v>
      </c>
      <c r="O85" s="1">
        <v>5.5084093965716702E-3</v>
      </c>
      <c r="P85" s="1">
        <v>1.7000690490833799E-6</v>
      </c>
      <c r="Q85" s="1">
        <v>1.7005023939022099E-10</v>
      </c>
      <c r="R85" s="1">
        <v>1.6000624541263601E-2</v>
      </c>
      <c r="S85" s="1">
        <v>3.1143449292658201E-4</v>
      </c>
      <c r="T85" s="1">
        <v>2.3988431571294901E-6</v>
      </c>
      <c r="U85" s="1">
        <v>4.6033520014495703E-3</v>
      </c>
      <c r="V85" s="1">
        <v>1.9100910373519801E-3</v>
      </c>
      <c r="W85" s="1">
        <v>5.2292143013891001E-13</v>
      </c>
      <c r="X85" s="1">
        <v>1.1632695308436299E-7</v>
      </c>
      <c r="Y85" s="1">
        <v>4.2663882182053201E-18</v>
      </c>
      <c r="Z85" s="1">
        <v>7.0862756900001702E-6</v>
      </c>
      <c r="AA85" s="1">
        <v>3.5075272294128302E-3</v>
      </c>
      <c r="AB85" s="1">
        <v>5.6592383453240997E-10</v>
      </c>
      <c r="AC85" s="1">
        <v>2.7735991177855101E-25</v>
      </c>
      <c r="AD85" s="1">
        <v>2.9783121176647702E-3</v>
      </c>
      <c r="AE85" s="1">
        <v>1.18949585113558E-4</v>
      </c>
      <c r="AF85" s="1">
        <v>4.42710770313123E-6</v>
      </c>
      <c r="AG85" s="1">
        <v>3.9922866939036902E-8</v>
      </c>
      <c r="AH85" s="1">
        <v>1.3453868823382701E-8</v>
      </c>
      <c r="AI85" s="1">
        <v>4.4920857233870799E-11</v>
      </c>
      <c r="AJ85" s="1">
        <v>2.37145488286298E-7</v>
      </c>
      <c r="AK85" s="1">
        <v>1.1457854758874399E-9</v>
      </c>
      <c r="AL85" s="1">
        <v>2.97061934993009E-3</v>
      </c>
      <c r="AM85" s="1">
        <v>1.4139942241618199E-7</v>
      </c>
      <c r="AN85" s="1">
        <v>1.5027667054771599E-11</v>
      </c>
      <c r="AO85" s="1">
        <v>0.28665650822171301</v>
      </c>
      <c r="AP85" s="1">
        <v>2.4546800530923802E-7</v>
      </c>
      <c r="AQ85" s="1">
        <v>3.4168146446166898E-2</v>
      </c>
      <c r="AR85" s="1">
        <v>0.117201303242964</v>
      </c>
      <c r="AS85" s="1">
        <v>7.9321630540190102E-9</v>
      </c>
      <c r="AT85" s="1">
        <v>7.0306513533793303E-5</v>
      </c>
      <c r="AU85" s="1">
        <v>8.6664850820965393E-12</v>
      </c>
      <c r="AV85" t="s">
        <v>389</v>
      </c>
      <c r="AW85" s="1">
        <v>6.0905510649027697E-7</v>
      </c>
      <c r="AX85" s="1">
        <v>0</v>
      </c>
      <c r="AY85" s="1">
        <v>4.0286978761806199E-25</v>
      </c>
      <c r="AZ85" s="1">
        <v>1.6643847518799999E-33</v>
      </c>
      <c r="BA85" s="1">
        <v>4.80068021126556E-66</v>
      </c>
      <c r="BB85" t="s">
        <v>390</v>
      </c>
      <c r="BC85" s="1">
        <v>2.2810320559637999E-19</v>
      </c>
      <c r="BD85" s="1">
        <v>3.6120106369928202E-3</v>
      </c>
      <c r="BE85" s="1">
        <v>6.9857130787191E-3</v>
      </c>
      <c r="BF85" s="1">
        <v>1.6290674624371601E-4</v>
      </c>
      <c r="BG85">
        <f>-0.400761394708932-133</f>
        <v>-133.40076139470892</v>
      </c>
      <c r="BH85" s="1">
        <v>1.57041146563663E-3</v>
      </c>
      <c r="BI85" s="1">
        <v>9.0646328079164399E-3</v>
      </c>
      <c r="BJ85" s="1">
        <v>3.71371805282053E-5</v>
      </c>
      <c r="BK85" s="1">
        <v>0.28130905781165899</v>
      </c>
      <c r="BL85" s="1">
        <v>7.4977036552238103E-6</v>
      </c>
      <c r="BM85" s="1">
        <v>4.4132202173798799E-8</v>
      </c>
      <c r="BN85" s="1">
        <v>9.82990824717538E-14</v>
      </c>
      <c r="BO85" s="1">
        <v>1.6386180463852499E-5</v>
      </c>
      <c r="BP85" s="1">
        <v>7.7296102391300703E-10</v>
      </c>
      <c r="BQ85" s="1">
        <v>7.15015886745446E-6</v>
      </c>
      <c r="BR85" s="1">
        <v>3.4083122829091301E-8</v>
      </c>
      <c r="BS85" s="1">
        <v>2.7188626764695E-3</v>
      </c>
      <c r="BT85" s="1">
        <v>2.0638035811815599E-4</v>
      </c>
      <c r="BU85" s="1">
        <v>5.9083743928012401E-6</v>
      </c>
      <c r="BV85" s="1">
        <v>3.9688134737453103E-6</v>
      </c>
      <c r="BW85" s="1">
        <v>2.3455917009035299E-8</v>
      </c>
      <c r="BX85" s="1">
        <v>1000000</v>
      </c>
      <c r="BY85" s="1">
        <v>209000</v>
      </c>
      <c r="BZ85" s="1">
        <v>20000</v>
      </c>
      <c r="CA85" s="1">
        <v>0</v>
      </c>
      <c r="CB85" s="1">
        <v>1</v>
      </c>
    </row>
    <row r="86" spans="1:80" x14ac:dyDescent="0.2">
      <c r="A86" s="1">
        <v>345600</v>
      </c>
      <c r="B86" s="1">
        <v>3.6267528101199098E-2</v>
      </c>
      <c r="C86" s="1">
        <v>4.5152059883221702E-3</v>
      </c>
      <c r="D86" s="1">
        <v>6.2994046079586002E-2</v>
      </c>
      <c r="E86" s="1">
        <v>4.2835389814545703E-2</v>
      </c>
      <c r="F86" s="1">
        <v>3.1997057885304402E-2</v>
      </c>
      <c r="G86" s="1">
        <v>2.13173740201737E-2</v>
      </c>
      <c r="H86" s="1">
        <v>8.7480753004505595E-3</v>
      </c>
      <c r="I86" s="1">
        <v>0.230472415064161</v>
      </c>
      <c r="J86" s="1">
        <v>1.37324718988007E-2</v>
      </c>
      <c r="K86">
        <f>-0.155600554089944-230</f>
        <v>-230.15560055408994</v>
      </c>
      <c r="L86" s="1">
        <v>8.2385554877807392E-3</v>
      </c>
      <c r="M86" s="1">
        <v>6.6926616083533401E-16</v>
      </c>
      <c r="N86" s="1">
        <v>5.5871498268122302E-3</v>
      </c>
      <c r="O86" s="1">
        <v>5.2147835591858996E-3</v>
      </c>
      <c r="P86" s="1">
        <v>1.6241103617016999E-6</v>
      </c>
      <c r="Q86" s="1">
        <v>1.5917874016107601E-10</v>
      </c>
      <c r="R86" s="1">
        <v>1.5973413239205501E-2</v>
      </c>
      <c r="S86" s="1">
        <v>2.9810601647254199E-4</v>
      </c>
      <c r="T86" s="1">
        <v>2.3681637254659698E-6</v>
      </c>
      <c r="U86" s="1">
        <v>4.5934787521167003E-3</v>
      </c>
      <c r="V86" s="1">
        <v>1.9007843373759401E-3</v>
      </c>
      <c r="W86" s="1">
        <v>5.0477976960949E-13</v>
      </c>
      <c r="X86" s="1">
        <v>1.14132702207909E-7</v>
      </c>
      <c r="Y86" s="1">
        <v>4.04305662344874E-18</v>
      </c>
      <c r="Z86" s="1">
        <v>6.7921483998274297E-6</v>
      </c>
      <c r="AA86" s="1">
        <v>3.5225327553889299E-3</v>
      </c>
      <c r="AB86" s="1">
        <v>5.8611475338032095E-10</v>
      </c>
      <c r="AC86" s="1">
        <v>2.7549332756648899E-25</v>
      </c>
      <c r="AD86" s="1">
        <v>2.9791289249551799E-3</v>
      </c>
      <c r="AE86" s="1">
        <v>1.17890773137957E-4</v>
      </c>
      <c r="AF86" s="1">
        <v>4.3741401479354499E-6</v>
      </c>
      <c r="AG86" s="1">
        <v>4.1495996902146399E-8</v>
      </c>
      <c r="AH86" s="1">
        <v>1.4719419828798899E-8</v>
      </c>
      <c r="AI86" s="1">
        <v>4.3692283191416999E-11</v>
      </c>
      <c r="AJ86" s="1">
        <v>2.28008844756621E-7</v>
      </c>
      <c r="AK86" s="1">
        <v>1.12197167588333E-9</v>
      </c>
      <c r="AL86" s="1">
        <v>2.9715048938644402E-3</v>
      </c>
      <c r="AM86" s="1">
        <v>1.3411513734105501E-7</v>
      </c>
      <c r="AN86" s="1">
        <v>1.46587782366045E-11</v>
      </c>
      <c r="AO86" s="1">
        <v>0.28675470903261902</v>
      </c>
      <c r="AP86" s="1">
        <v>2.3352200490970701E-7</v>
      </c>
      <c r="AQ86" s="1">
        <v>3.41616506819961E-2</v>
      </c>
      <c r="AR86" s="1">
        <v>0.117974513462517</v>
      </c>
      <c r="AS86" s="1">
        <v>7.4506158379018607E-9</v>
      </c>
      <c r="AT86" s="1">
        <v>6.9913427301033295E-5</v>
      </c>
      <c r="AU86" s="1">
        <v>8.6090403843054096E-12</v>
      </c>
      <c r="AV86">
        <f>-0.165407778189774-215</f>
        <v>-215.16540777818977</v>
      </c>
      <c r="AW86" s="1">
        <v>5.99246253859983E-7</v>
      </c>
      <c r="AX86" s="1">
        <v>0</v>
      </c>
      <c r="AY86" s="1">
        <v>3.3540742158463099E-25</v>
      </c>
      <c r="AZ86" s="1">
        <v>9.4288455248912407E-34</v>
      </c>
      <c r="BA86" s="1">
        <v>5.5034810608111999E-67</v>
      </c>
      <c r="BB86">
        <f>-0.181363088818963-256</f>
        <v>-256.18136308881896</v>
      </c>
      <c r="BC86" s="1">
        <v>1.95367544791618E-19</v>
      </c>
      <c r="BD86" s="1">
        <v>3.68612270753815E-3</v>
      </c>
      <c r="BE86" s="1">
        <v>7.3324805669819099E-3</v>
      </c>
      <c r="BF86" s="1">
        <v>1.6113492473455399E-4</v>
      </c>
      <c r="BG86">
        <f>-0.337158742843362-148</f>
        <v>-148.33715874284337</v>
      </c>
      <c r="BH86" s="1">
        <v>1.48180728338838E-3</v>
      </c>
      <c r="BI86" s="1">
        <v>9.0481863595820704E-3</v>
      </c>
      <c r="BJ86" s="1">
        <v>3.6925163926239597E-5</v>
      </c>
      <c r="BK86" s="1">
        <v>0.27846979334734601</v>
      </c>
      <c r="BL86" s="1">
        <v>7.3979731236376E-6</v>
      </c>
      <c r="BM86" s="1">
        <v>4.3250474117238703E-8</v>
      </c>
      <c r="BN86" s="1">
        <v>9.4689095614540799E-14</v>
      </c>
      <c r="BO86" s="1">
        <v>1.5861187145759101E-5</v>
      </c>
      <c r="BP86" s="1">
        <v>7.5983715879309603E-10</v>
      </c>
      <c r="BQ86" s="1">
        <v>6.9623253245303699E-6</v>
      </c>
      <c r="BR86" s="1">
        <v>3.3054990418391902E-8</v>
      </c>
      <c r="BS86" s="1">
        <v>2.6410764449936799E-3</v>
      </c>
      <c r="BT86" s="1">
        <v>2.03353149407729E-4</v>
      </c>
      <c r="BU86" s="1">
        <v>5.7089868229707901E-6</v>
      </c>
      <c r="BV86" s="1">
        <v>3.8651574810274101E-6</v>
      </c>
      <c r="BW86" s="1">
        <v>2.2752148907415099E-8</v>
      </c>
      <c r="BX86" s="1">
        <v>1000000</v>
      </c>
      <c r="BY86" s="1">
        <v>209000</v>
      </c>
      <c r="BZ86" s="1">
        <v>20000</v>
      </c>
      <c r="CA86" s="1">
        <v>0</v>
      </c>
      <c r="CB86" s="1">
        <v>1</v>
      </c>
    </row>
    <row r="87" spans="1:80" x14ac:dyDescent="0.2">
      <c r="A87" s="1">
        <v>349200</v>
      </c>
      <c r="B87" s="1">
        <v>3.6293663218961998E-2</v>
      </c>
      <c r="C87" s="1">
        <v>4.5163595479020902E-3</v>
      </c>
      <c r="D87" s="1">
        <v>6.3106239305333503E-2</v>
      </c>
      <c r="E87" s="1">
        <v>4.2911554393276902E-2</v>
      </c>
      <c r="F87" s="1">
        <v>3.2034667038455297E-2</v>
      </c>
      <c r="G87" s="1">
        <v>2.1342905787894401E-2</v>
      </c>
      <c r="H87" s="1">
        <v>8.7482244767139398E-3</v>
      </c>
      <c r="I87" s="1">
        <v>0.23047286259295199</v>
      </c>
      <c r="J87" s="1">
        <v>1.37063367810378E-2</v>
      </c>
      <c r="K87">
        <f>-0.213795917850547-253</f>
        <v>-253.21379591785055</v>
      </c>
      <c r="L87" s="1">
        <v>8.2343277878869792E-3</v>
      </c>
      <c r="M87" s="1">
        <v>6.6928399117114001E-16</v>
      </c>
      <c r="N87" s="1">
        <v>5.2493884698844003E-3</v>
      </c>
      <c r="O87" s="1">
        <v>4.9291293752836002E-3</v>
      </c>
      <c r="P87" s="1">
        <v>1.5504555652210799E-6</v>
      </c>
      <c r="Q87" s="1">
        <v>1.4890305868341199E-10</v>
      </c>
      <c r="R87" s="1">
        <v>1.59472880167651E-2</v>
      </c>
      <c r="S87" s="1">
        <v>2.8202439875983897E-4</v>
      </c>
      <c r="T87" s="1">
        <v>2.3388432791624401E-6</v>
      </c>
      <c r="U87" s="1">
        <v>4.5839462112590504E-3</v>
      </c>
      <c r="V87" s="1">
        <v>1.8918229602549401E-3</v>
      </c>
      <c r="W87" s="1">
        <v>4.8509404726215296E-13</v>
      </c>
      <c r="X87" s="1">
        <v>1.1204909706893799E-7</v>
      </c>
      <c r="Y87" s="1">
        <v>3.8381102348669596E-18</v>
      </c>
      <c r="Z87" s="1">
        <v>6.4680783746931699E-6</v>
      </c>
      <c r="AA87" s="1">
        <v>3.5363092772803398E-3</v>
      </c>
      <c r="AB87" s="1">
        <v>6.0205091519202196E-10</v>
      </c>
      <c r="AC87" s="1">
        <v>2.7437427021180999E-25</v>
      </c>
      <c r="AD87" s="1">
        <v>2.97975486967733E-3</v>
      </c>
      <c r="AE87" s="1">
        <v>1.1687530934456E-4</v>
      </c>
      <c r="AF87" s="1">
        <v>4.3234955730588401E-6</v>
      </c>
      <c r="AG87" s="1">
        <v>4.28109137742797E-8</v>
      </c>
      <c r="AH87" s="1">
        <v>1.5797846497578299E-8</v>
      </c>
      <c r="AI87" s="1">
        <v>4.2621121181310499E-11</v>
      </c>
      <c r="AJ87" s="1">
        <v>2.1988384799593E-7</v>
      </c>
      <c r="AK87" s="1">
        <v>1.10447875984746E-9</v>
      </c>
      <c r="AL87" s="1">
        <v>2.9719273527279702E-3</v>
      </c>
      <c r="AM87" s="1">
        <v>1.27451562158794E-7</v>
      </c>
      <c r="AN87" s="1">
        <v>1.43510455423044E-11</v>
      </c>
      <c r="AO87" s="1">
        <v>0.28686020015240299</v>
      </c>
      <c r="AP87" s="1">
        <v>2.2258995054963599E-7</v>
      </c>
      <c r="AQ87" s="1">
        <v>3.4155344518504702E-2</v>
      </c>
      <c r="AR87" s="1">
        <v>0.118722791912773</v>
      </c>
      <c r="AS87" s="1">
        <v>7.0056125011470197E-9</v>
      </c>
      <c r="AT87" s="1">
        <v>6.9525420120417495E-5</v>
      </c>
      <c r="AU87" s="1">
        <v>8.57450544876175E-12</v>
      </c>
      <c r="AV87" t="s">
        <v>391</v>
      </c>
      <c r="AW87" s="1">
        <v>5.8979110435165703E-7</v>
      </c>
      <c r="AX87" s="1">
        <v>0</v>
      </c>
      <c r="AY87" s="1">
        <v>2.8038677265673602E-25</v>
      </c>
      <c r="AZ87" s="1">
        <v>5.3882777197740196E-34</v>
      </c>
      <c r="BA87" s="1">
        <v>6.1808334443985897E-68</v>
      </c>
      <c r="BB87" t="s">
        <v>392</v>
      </c>
      <c r="BC87" s="1">
        <v>1.6773175151864101E-19</v>
      </c>
      <c r="BD87" s="1">
        <v>3.7454456809562502E-3</v>
      </c>
      <c r="BE87" s="1">
        <v>7.6482493104028998E-3</v>
      </c>
      <c r="BF87" s="1">
        <v>1.59438891508538E-4</v>
      </c>
      <c r="BG87">
        <f>-0.630055440447496-163</f>
        <v>-163.63005544044751</v>
      </c>
      <c r="BH87" s="1">
        <v>1.40352316820367E-3</v>
      </c>
      <c r="BI87" s="1">
        <v>9.0322813622661906E-3</v>
      </c>
      <c r="BJ87" s="1">
        <v>3.6717493336181003E-5</v>
      </c>
      <c r="BK87" s="1">
        <v>0.27574026398708501</v>
      </c>
      <c r="BL87" s="1">
        <v>7.2853797737197696E-6</v>
      </c>
      <c r="BM87" s="1">
        <v>4.24102424538759E-8</v>
      </c>
      <c r="BN87" s="1">
        <v>9.1561563020708299E-14</v>
      </c>
      <c r="BO87" s="1">
        <v>1.54306132572802E-5</v>
      </c>
      <c r="BP87" s="1">
        <v>7.4976962328662499E-10</v>
      </c>
      <c r="BQ87" s="1">
        <v>6.7978792220402298E-6</v>
      </c>
      <c r="BR87" s="1">
        <v>3.1784278153708102E-8</v>
      </c>
      <c r="BS87" s="1">
        <v>2.5538944481489998E-3</v>
      </c>
      <c r="BT87" s="1">
        <v>1.9894347512268201E-4</v>
      </c>
      <c r="BU87" s="1">
        <v>5.55056540165152E-6</v>
      </c>
      <c r="BV87" s="1">
        <v>3.7752157222028402E-6</v>
      </c>
      <c r="BW87" s="1">
        <v>2.1967469792531299E-8</v>
      </c>
      <c r="BX87" s="1">
        <v>1000000</v>
      </c>
      <c r="BY87" s="1">
        <v>209000</v>
      </c>
      <c r="BZ87" s="1">
        <v>20000</v>
      </c>
      <c r="CA87" s="1">
        <v>0</v>
      </c>
      <c r="CB87" s="1">
        <v>1</v>
      </c>
    </row>
    <row r="88" spans="1:80" x14ac:dyDescent="0.2">
      <c r="A88" s="1">
        <v>352800</v>
      </c>
      <c r="B88" s="1">
        <v>3.6318817313760597E-2</v>
      </c>
      <c r="C88" s="1">
        <v>4.5174696156825202E-3</v>
      </c>
      <c r="D88" s="1">
        <v>6.3212928791795298E-2</v>
      </c>
      <c r="E88" s="1">
        <v>4.2984214451657503E-2</v>
      </c>
      <c r="F88" s="1">
        <v>3.2070724632707097E-2</v>
      </c>
      <c r="G88" s="1">
        <v>2.1367462557669799E-2</v>
      </c>
      <c r="H88" s="1">
        <v>8.7483680595518403E-3</v>
      </c>
      <c r="I88" s="1">
        <v>0.23047329334146499</v>
      </c>
      <c r="J88" s="1">
        <v>1.36811826862391E-2</v>
      </c>
      <c r="K88">
        <f>-0.751340045415546-277</f>
        <v>-277.75134004541553</v>
      </c>
      <c r="L88" s="1">
        <v>8.2302532158018103E-3</v>
      </c>
      <c r="M88" s="1">
        <v>6.6930032782849104E-16</v>
      </c>
      <c r="N88" s="1">
        <v>4.9387287674045703E-3</v>
      </c>
      <c r="O88" s="1">
        <v>4.6515941030260601E-3</v>
      </c>
      <c r="P88" s="1">
        <v>1.4790170094005499E-6</v>
      </c>
      <c r="Q88" s="1">
        <v>1.39188897931746E-10</v>
      </c>
      <c r="R88" s="1">
        <v>1.5922295590680102E-2</v>
      </c>
      <c r="S88" s="1">
        <v>2.6507591739652201E-4</v>
      </c>
      <c r="T88" s="1">
        <v>2.3109015390496501E-6</v>
      </c>
      <c r="U88" s="1">
        <v>4.5747730429152901E-3</v>
      </c>
      <c r="V88" s="1">
        <v>1.8832218248430899E-3</v>
      </c>
      <c r="W88" s="1">
        <v>4.6514019968978404E-13</v>
      </c>
      <c r="X88" s="1">
        <v>1.10075980213021E-7</v>
      </c>
      <c r="Y88" s="1">
        <v>3.6503325641668497E-18</v>
      </c>
      <c r="Z88" s="1">
        <v>6.1354632671113897E-6</v>
      </c>
      <c r="AA88" s="1">
        <v>3.5491838635381698E-3</v>
      </c>
      <c r="AB88" s="1">
        <v>6.1449235095733101E-10</v>
      </c>
      <c r="AC88" s="1">
        <v>2.7368436255706399E-25</v>
      </c>
      <c r="AD88" s="1">
        <v>2.9802690844422499E-3</v>
      </c>
      <c r="AE88" s="1">
        <v>1.15904416876414E-4</v>
      </c>
      <c r="AF88" s="1">
        <v>4.2752161452120697E-6</v>
      </c>
      <c r="AG88" s="1">
        <v>4.3904666766911698E-8</v>
      </c>
      <c r="AH88" s="1">
        <v>1.6714783797318802E-8</v>
      </c>
      <c r="AI88" s="1">
        <v>4.1654408531366199E-11</v>
      </c>
      <c r="AJ88" s="1">
        <v>2.1259467195803799E-7</v>
      </c>
      <c r="AK88" s="1">
        <v>1.0902600088033E-9</v>
      </c>
      <c r="AL88" s="1">
        <v>2.97214729163331E-3</v>
      </c>
      <c r="AM88" s="1">
        <v>1.2137412710338299E-7</v>
      </c>
      <c r="AN88" s="1">
        <v>1.4082241904178E-11</v>
      </c>
      <c r="AO88" s="1">
        <v>0.28697118318228498</v>
      </c>
      <c r="AP88" s="1">
        <v>2.12614520219714E-7</v>
      </c>
      <c r="AQ88" s="1">
        <v>3.4149243981848702E-2</v>
      </c>
      <c r="AR88" s="1">
        <v>0.119441870040849</v>
      </c>
      <c r="AS88" s="1">
        <v>6.5943222801671797E-9</v>
      </c>
      <c r="AT88" s="1">
        <v>6.9146127631227207E-5</v>
      </c>
      <c r="AU88" s="1">
        <v>8.5531336829160207E-12</v>
      </c>
      <c r="AV88" t="s">
        <v>393</v>
      </c>
      <c r="AW88" s="1">
        <v>5.8068686601999697E-7</v>
      </c>
      <c r="AX88" s="1">
        <v>0</v>
      </c>
      <c r="AY88" s="1">
        <v>2.3548327594679199E-25</v>
      </c>
      <c r="AZ88" s="1">
        <v>3.11388513062745E-34</v>
      </c>
      <c r="BA88" s="1">
        <v>8.4945254279882702E-69</v>
      </c>
      <c r="BB88" t="s">
        <v>394</v>
      </c>
      <c r="BC88" s="1">
        <v>1.4435705061569399E-19</v>
      </c>
      <c r="BD88" s="1">
        <v>3.7925879616129399E-3</v>
      </c>
      <c r="BE88" s="1">
        <v>7.9368479646149594E-3</v>
      </c>
      <c r="BF88" s="1">
        <v>1.5782028423271801E-4</v>
      </c>
      <c r="BG88">
        <f>-0.290117712767501-178</f>
        <v>-178.29011771276751</v>
      </c>
      <c r="BH88" s="1">
        <v>1.3344992510876299E-3</v>
      </c>
      <c r="BI88" s="1">
        <v>9.0169493111306506E-3</v>
      </c>
      <c r="BJ88" s="1">
        <v>3.6516836187173899E-5</v>
      </c>
      <c r="BK88" s="1">
        <v>0.27312396459615201</v>
      </c>
      <c r="BL88" s="1">
        <v>7.1655472827381499E-6</v>
      </c>
      <c r="BM88" s="1">
        <v>4.16102338765732E-8</v>
      </c>
      <c r="BN88" s="1">
        <v>8.8704338877214896E-14</v>
      </c>
      <c r="BO88" s="1">
        <v>1.50598089071613E-5</v>
      </c>
      <c r="BP88" s="1">
        <v>7.4121443231400804E-10</v>
      </c>
      <c r="BQ88" s="1">
        <v>6.6440880666303502E-6</v>
      </c>
      <c r="BR88" s="1">
        <v>3.04115470843583E-8</v>
      </c>
      <c r="BS88" s="1">
        <v>2.4630521010140199E-3</v>
      </c>
      <c r="BT88" s="1">
        <v>1.93880485715941E-4</v>
      </c>
      <c r="BU88" s="1">
        <v>5.41713981495268E-6</v>
      </c>
      <c r="BV88" s="1">
        <v>3.6911627938343901E-6</v>
      </c>
      <c r="BW88" s="1">
        <v>2.1159113029411E-8</v>
      </c>
      <c r="BX88" s="1">
        <v>1000000</v>
      </c>
      <c r="BY88" s="1">
        <v>209000</v>
      </c>
      <c r="BZ88" s="1">
        <v>20000</v>
      </c>
      <c r="CA88" s="1">
        <v>0</v>
      </c>
      <c r="CB88" s="1">
        <v>1</v>
      </c>
    </row>
    <row r="89" spans="1:80" x14ac:dyDescent="0.2">
      <c r="A89" s="1">
        <v>356400</v>
      </c>
      <c r="B89" s="1">
        <v>3.6342985708597599E-2</v>
      </c>
      <c r="C89" s="1">
        <v>4.5185360071518504E-3</v>
      </c>
      <c r="D89" s="1">
        <v>6.3314878585784107E-2</v>
      </c>
      <c r="E89" s="1">
        <v>4.3053688169485203E-2</v>
      </c>
      <c r="F89" s="1">
        <v>3.21053654736509E-2</v>
      </c>
      <c r="G89" s="1">
        <v>2.13910685555465E-2</v>
      </c>
      <c r="H89" s="1">
        <v>8.7485061342010995E-3</v>
      </c>
      <c r="I89" s="1">
        <v>0.23047370756541299</v>
      </c>
      <c r="J89" s="1">
        <v>1.36570142914022E-2</v>
      </c>
      <c r="K89" t="s">
        <v>395</v>
      </c>
      <c r="L89" s="1">
        <v>8.2263331528681892E-3</v>
      </c>
      <c r="M89" s="1">
        <v>6.69315297216933E-16</v>
      </c>
      <c r="N89" s="1">
        <v>4.6508113446323404E-3</v>
      </c>
      <c r="O89" s="1">
        <v>4.3826769782526797E-3</v>
      </c>
      <c r="P89" s="1">
        <v>1.4097492561647E-6</v>
      </c>
      <c r="Q89" s="1">
        <v>1.3000627570238599E-10</v>
      </c>
      <c r="R89" s="1">
        <v>1.5898419263993699E-2</v>
      </c>
      <c r="S89" s="1">
        <v>2.4822735076314803E-4</v>
      </c>
      <c r="T89" s="1">
        <v>2.2843080220760902E-6</v>
      </c>
      <c r="U89" s="1">
        <v>4.5659607764142601E-3</v>
      </c>
      <c r="V89" s="1">
        <v>1.87497976651365E-3</v>
      </c>
      <c r="W89" s="1">
        <v>4.4554313609189801E-13</v>
      </c>
      <c r="X89" s="1">
        <v>1.0820958903312101E-7</v>
      </c>
      <c r="Y89" s="1">
        <v>3.4782706280523102E-18</v>
      </c>
      <c r="Z89" s="1">
        <v>5.8054448752353199E-6</v>
      </c>
      <c r="AA89" s="1">
        <v>3.5613515460032E-3</v>
      </c>
      <c r="AB89" s="1">
        <v>6.2397707635439498E-10</v>
      </c>
      <c r="AC89" s="1">
        <v>2.7323671448756298E-25</v>
      </c>
      <c r="AD89" s="1">
        <v>2.98071755208106E-3</v>
      </c>
      <c r="AE89" s="1">
        <v>1.1497750618116E-4</v>
      </c>
      <c r="AF89" s="1">
        <v>4.2292542350956703E-6</v>
      </c>
      <c r="AG89" s="1">
        <v>4.4811197171714698E-8</v>
      </c>
      <c r="AH89" s="1">
        <v>1.7493995217434399E-8</v>
      </c>
      <c r="AI89" s="1">
        <v>4.0762258301755502E-11</v>
      </c>
      <c r="AJ89" s="1">
        <v>2.0600039492074699E-7</v>
      </c>
      <c r="AK89" s="1">
        <v>1.07768636594314E-9</v>
      </c>
      <c r="AL89" s="1">
        <v>2.9722582502871402E-3</v>
      </c>
      <c r="AM89" s="1">
        <v>1.15834250452998E-7</v>
      </c>
      <c r="AN89" s="1">
        <v>1.38399883720602E-11</v>
      </c>
      <c r="AO89" s="1">
        <v>0.28708623341874501</v>
      </c>
      <c r="AP89" s="1">
        <v>2.0351595016677201E-7</v>
      </c>
      <c r="AQ89" s="1">
        <v>3.4143353741887802E-2</v>
      </c>
      <c r="AR89" s="1">
        <v>0.12013019113708399</v>
      </c>
      <c r="AS89" s="1">
        <v>6.2138882420101502E-9</v>
      </c>
      <c r="AT89" s="1">
        <v>6.8777295618883901E-5</v>
      </c>
      <c r="AU89" s="1">
        <v>8.5392162262752793E-12</v>
      </c>
      <c r="AV89">
        <f>-0.107789414299219-219</f>
        <v>-219.10778941429922</v>
      </c>
      <c r="AW89" s="1">
        <v>5.7191346711364198E-7</v>
      </c>
      <c r="AX89" s="1">
        <v>0</v>
      </c>
      <c r="AY89" s="1">
        <v>1.9872749249533299E-25</v>
      </c>
      <c r="AZ89" s="1">
        <v>1.8166797314951299E-34</v>
      </c>
      <c r="BA89" s="1">
        <v>1.04081445814672E-69</v>
      </c>
      <c r="BB89">
        <f>-0.966098227402254-261</f>
        <v>-261.96609822740226</v>
      </c>
      <c r="BC89" s="1">
        <v>1.24537686717862E-19</v>
      </c>
      <c r="BD89" s="1">
        <v>3.82939672383048E-3</v>
      </c>
      <c r="BE89" s="1">
        <v>8.2014123385233707E-3</v>
      </c>
      <c r="BF89" s="1">
        <v>1.56277731642734E-4</v>
      </c>
      <c r="BG89" t="s">
        <v>396</v>
      </c>
      <c r="BH89" s="1">
        <v>1.2736002903276299E-3</v>
      </c>
      <c r="BI89" s="1">
        <v>9.0021945898306407E-3</v>
      </c>
      <c r="BJ89" s="1">
        <v>3.6324382043625298E-5</v>
      </c>
      <c r="BK89" s="1">
        <v>0.27062032218960802</v>
      </c>
      <c r="BL89" s="1">
        <v>7.04142734943244E-6</v>
      </c>
      <c r="BM89" s="1">
        <v>4.0847682927154403E-8</v>
      </c>
      <c r="BN89" s="1">
        <v>8.6004229246531997E-14</v>
      </c>
      <c r="BO89" s="1">
        <v>1.4728552539006401E-5</v>
      </c>
      <c r="BP89" s="1">
        <v>7.3333757925302504E-10</v>
      </c>
      <c r="BQ89" s="1">
        <v>6.4945261103533799E-6</v>
      </c>
      <c r="BR89" s="1">
        <v>2.9011746091843101E-8</v>
      </c>
      <c r="BS89" s="1">
        <v>2.3716328661589699E-3</v>
      </c>
      <c r="BT89" s="1">
        <v>1.8855345431076099E-4</v>
      </c>
      <c r="BU89" s="1">
        <v>5.2996443284546601E-6</v>
      </c>
      <c r="BV89" s="1">
        <v>3.6090850059092399E-6</v>
      </c>
      <c r="BW89" s="1">
        <v>2.03558194845644E-8</v>
      </c>
      <c r="BX89" s="1">
        <v>1000000</v>
      </c>
      <c r="BY89" s="1">
        <v>209000</v>
      </c>
      <c r="BZ89" s="1">
        <v>20000</v>
      </c>
      <c r="CA89" s="1">
        <v>0</v>
      </c>
      <c r="CB89" s="1">
        <v>1</v>
      </c>
    </row>
    <row r="90" spans="1:80" x14ac:dyDescent="0.2">
      <c r="A90" s="1">
        <v>360000</v>
      </c>
      <c r="B90" s="1">
        <v>3.63661894251903E-2</v>
      </c>
      <c r="C90" s="1">
        <v>4.5195596706717302E-3</v>
      </c>
      <c r="D90" s="1">
        <v>6.34125893348364E-2</v>
      </c>
      <c r="E90" s="1">
        <v>4.31201670832407E-2</v>
      </c>
      <c r="F90" s="1">
        <v>3.21386849385586E-2</v>
      </c>
      <c r="G90" s="1">
        <v>2.1413737916740099E-2</v>
      </c>
      <c r="H90" s="1">
        <v>8.7486388339497595E-3</v>
      </c>
      <c r="I90" s="1">
        <v>0.23047410566465901</v>
      </c>
      <c r="J90" s="1">
        <v>1.36338105748095E-2</v>
      </c>
      <c r="K90">
        <f>-0.62862925672143-301</f>
        <v>-301.62862925672141</v>
      </c>
      <c r="L90" s="1">
        <v>8.2225647871906598E-3</v>
      </c>
      <c r="M90" s="1">
        <v>6.6932902800805497E-16</v>
      </c>
      <c r="N90" s="1">
        <v>4.3824786479997602E-3</v>
      </c>
      <c r="O90" s="1">
        <v>4.1229425525151301E-3</v>
      </c>
      <c r="P90" s="1">
        <v>1.34262683297334E-6</v>
      </c>
      <c r="Q90" s="1">
        <v>1.2132833397114201E-10</v>
      </c>
      <c r="R90" s="1">
        <v>1.58756094833113E-2</v>
      </c>
      <c r="S90" s="1">
        <v>2.3193854151763401E-4</v>
      </c>
      <c r="T90" s="1">
        <v>2.2590068468498298E-6</v>
      </c>
      <c r="U90" s="1">
        <v>4.5575015782908799E-3</v>
      </c>
      <c r="V90" s="1">
        <v>1.8670869841561201E-3</v>
      </c>
      <c r="W90" s="1">
        <v>4.2661418215798898E-13</v>
      </c>
      <c r="X90" s="1">
        <v>1.0644444405074699E-7</v>
      </c>
      <c r="Y90" s="1">
        <v>3.3204454427433201E-18</v>
      </c>
      <c r="Z90" s="1">
        <v>5.4836457304357501E-6</v>
      </c>
      <c r="AA90" s="1">
        <v>3.5729262222779301E-3</v>
      </c>
      <c r="AB90" s="1">
        <v>6.3093060507881896E-10</v>
      </c>
      <c r="AC90" s="1">
        <v>2.72952878490553E-25</v>
      </c>
      <c r="AD90" s="1">
        <v>2.9811264671161901E-3</v>
      </c>
      <c r="AE90" s="1">
        <v>1.1409304187113301E-4</v>
      </c>
      <c r="AF90" s="1">
        <v>4.1855164977541397E-6</v>
      </c>
      <c r="AG90" s="1">
        <v>4.5560064937694801E-8</v>
      </c>
      <c r="AH90" s="1">
        <v>1.8156344432952399E-8</v>
      </c>
      <c r="AI90" s="1">
        <v>3.9928849955963101E-11</v>
      </c>
      <c r="AJ90" s="1">
        <v>1.99988922310762E-7</v>
      </c>
      <c r="AK90" s="1">
        <v>1.06593313452014E-9</v>
      </c>
      <c r="AL90" s="1">
        <v>2.9722671766046899E-3</v>
      </c>
      <c r="AM90" s="1">
        <v>1.10779963606855E-7</v>
      </c>
      <c r="AN90" s="1">
        <v>1.36178337017694E-11</v>
      </c>
      <c r="AO90" s="1">
        <v>0.28720422145612301</v>
      </c>
      <c r="AP90" s="1">
        <v>1.95209186611654E-7</v>
      </c>
      <c r="AQ90" s="1">
        <v>3.4137672052301699E-2</v>
      </c>
      <c r="AR90" s="1">
        <v>0.120787713824299</v>
      </c>
      <c r="AS90" s="1">
        <v>5.8615919890447501E-9</v>
      </c>
      <c r="AT90" s="1">
        <v>6.8419573853218698E-5</v>
      </c>
      <c r="AU90" s="1">
        <v>8.5303571072855592E-12</v>
      </c>
      <c r="AV90" t="s">
        <v>397</v>
      </c>
      <c r="AW90" s="1">
        <v>5.6346487224316297E-7</v>
      </c>
      <c r="AX90" s="1">
        <v>0</v>
      </c>
      <c r="AY90" s="1">
        <v>1.6852351542977799E-25</v>
      </c>
      <c r="AZ90" s="1">
        <v>1.0713127563812E-34</v>
      </c>
      <c r="BA90" s="1">
        <v>1.3761567180512299E-70</v>
      </c>
      <c r="BB90" t="s">
        <v>398</v>
      </c>
      <c r="BC90" s="1">
        <v>1.07690325822574E-19</v>
      </c>
      <c r="BD90" s="1">
        <v>3.8572287401608899E-3</v>
      </c>
      <c r="BE90" s="1">
        <v>8.4445135436471107E-3</v>
      </c>
      <c r="BF90" s="1">
        <v>1.5480831633643701E-4</v>
      </c>
      <c r="BG90">
        <f>-0.332145452044022-194</f>
        <v>-194.33214545204402</v>
      </c>
      <c r="BH90" s="1">
        <v>1.2197523115738201E-3</v>
      </c>
      <c r="BI90" s="1">
        <v>8.9880065902991201E-3</v>
      </c>
      <c r="BJ90" s="1">
        <v>3.6140486837249601E-5</v>
      </c>
      <c r="BK90" s="1">
        <v>0.26822656450802701</v>
      </c>
      <c r="BL90" s="1">
        <v>6.9149282635888202E-6</v>
      </c>
      <c r="BM90" s="1">
        <v>4.0120784339171E-8</v>
      </c>
      <c r="BN90" s="1">
        <v>8.3404374939076794E-14</v>
      </c>
      <c r="BO90" s="1">
        <v>1.4425453043683501E-5</v>
      </c>
      <c r="BP90" s="1">
        <v>7.2572316590456996E-10</v>
      </c>
      <c r="BQ90" s="1">
        <v>6.3464297529919199E-6</v>
      </c>
      <c r="BR90" s="1">
        <v>2.7622658116752602E-8</v>
      </c>
      <c r="BS90" s="1">
        <v>2.2811412534224202E-3</v>
      </c>
      <c r="BT90" s="1">
        <v>1.8316827588748299E-4</v>
      </c>
      <c r="BU90" s="1">
        <v>5.19305156954846E-6</v>
      </c>
      <c r="BV90" s="1">
        <v>3.5272992985920001E-6</v>
      </c>
      <c r="BW90" s="1">
        <v>1.95725185832609E-8</v>
      </c>
      <c r="BX90" s="1">
        <v>1000000</v>
      </c>
      <c r="BY90" s="1">
        <v>209000</v>
      </c>
      <c r="BZ90" s="1">
        <v>20000</v>
      </c>
      <c r="CA90" s="1">
        <v>0</v>
      </c>
      <c r="CB90" s="1">
        <v>1</v>
      </c>
    </row>
    <row r="91" spans="1:80" x14ac:dyDescent="0.2">
      <c r="A91" s="1">
        <v>363600</v>
      </c>
      <c r="B91" s="1">
        <v>3.6392223917955699E-2</v>
      </c>
      <c r="C91" s="1">
        <v>4.5207086077303496E-3</v>
      </c>
      <c r="D91" s="1">
        <v>6.3503172954731305E-2</v>
      </c>
      <c r="E91" s="1">
        <v>4.31815093068375E-2</v>
      </c>
      <c r="F91" s="1">
        <v>3.2171550395418899E-2</v>
      </c>
      <c r="G91" s="1">
        <v>2.1435985781365199E-2</v>
      </c>
      <c r="H91" s="1">
        <v>8.7487516574597593E-3</v>
      </c>
      <c r="I91" s="1">
        <v>0.23047444509930601</v>
      </c>
      <c r="J91" s="1">
        <v>1.3607776082044099E-2</v>
      </c>
      <c r="K91" s="1">
        <v>9.2895456622372798E-16</v>
      </c>
      <c r="L91" s="1">
        <v>8.2183311119832098E-3</v>
      </c>
      <c r="M91" s="1">
        <v>6.6410458974566301E-16</v>
      </c>
      <c r="N91" s="1">
        <v>4.18189951113241E-3</v>
      </c>
      <c r="O91" s="1">
        <v>3.9050394445117199E-3</v>
      </c>
      <c r="P91" s="1">
        <v>1.2848136305176901E-6</v>
      </c>
      <c r="Q91" s="1">
        <v>1.1397879926750399E-10</v>
      </c>
      <c r="R91" s="1">
        <v>1.5845894191444498E-2</v>
      </c>
      <c r="S91" s="1">
        <v>5.8852298418277602E-5</v>
      </c>
      <c r="T91" s="1">
        <v>2.12579749914056E-6</v>
      </c>
      <c r="U91" s="1">
        <v>4.5480119372209799E-3</v>
      </c>
      <c r="V91" s="1">
        <v>1.85825495493422E-3</v>
      </c>
      <c r="W91" s="1">
        <v>9.1357560309850096E-13</v>
      </c>
      <c r="X91" s="1">
        <v>1.0449472399701099E-7</v>
      </c>
      <c r="Y91" s="1">
        <v>3.1515780816609101E-18</v>
      </c>
      <c r="Z91" s="1">
        <v>9.7493323392291797E-6</v>
      </c>
      <c r="AA91" s="1">
        <v>3.5794191162374701E-3</v>
      </c>
      <c r="AB91" s="1">
        <v>9.9128835463618095E-10</v>
      </c>
      <c r="AC91" s="1">
        <v>1.1856238889264201E-25</v>
      </c>
      <c r="AD91" s="1">
        <v>2.9805161235331298E-3</v>
      </c>
      <c r="AE91" s="1">
        <v>1.1310700097921799E-4</v>
      </c>
      <c r="AF91" s="1">
        <v>4.1368938923504298E-6</v>
      </c>
      <c r="AG91" s="1">
        <v>4.4883371457825697E-8</v>
      </c>
      <c r="AH91" s="1">
        <v>1.70609581298614E-8</v>
      </c>
      <c r="AI91" s="1">
        <v>3.4478225886440402E-10</v>
      </c>
      <c r="AJ91" s="1">
        <v>1.95099412266524E-7</v>
      </c>
      <c r="AK91" s="1">
        <v>2.5000732432421799E-9</v>
      </c>
      <c r="AL91" s="1">
        <v>2.9669768585942002E-3</v>
      </c>
      <c r="AM91" s="1">
        <v>1.0681632232508899E-7</v>
      </c>
      <c r="AN91" s="1">
        <v>8.4228599159567704E-11</v>
      </c>
      <c r="AO91" s="1">
        <v>0.28733746935733101</v>
      </c>
      <c r="AP91" s="1">
        <v>1.8962957214681301E-7</v>
      </c>
      <c r="AQ91" s="1">
        <v>3.4130679159583503E-2</v>
      </c>
      <c r="AR91" s="1">
        <v>0.121317512765173</v>
      </c>
      <c r="AS91" s="1">
        <v>5.5247221630702997E-9</v>
      </c>
      <c r="AT91" s="1">
        <v>6.8103984553292702E-5</v>
      </c>
      <c r="AU91" s="1">
        <v>4.90404279665706E-12</v>
      </c>
      <c r="AV91" t="s">
        <v>399</v>
      </c>
      <c r="AW91" s="1">
        <v>1.7757874930454701E-6</v>
      </c>
      <c r="AX91" s="1">
        <v>0</v>
      </c>
      <c r="AY91" s="1">
        <v>1.44033776397879E-25</v>
      </c>
      <c r="AZ91" s="1">
        <v>6.5520959504834702E-35</v>
      </c>
      <c r="BA91" s="1">
        <v>2.93557001174052E-71</v>
      </c>
      <c r="BB91" t="s">
        <v>400</v>
      </c>
      <c r="BC91" s="1">
        <v>9.2826560415170599E-20</v>
      </c>
      <c r="BD91" s="1">
        <v>3.8580211610542699E-3</v>
      </c>
      <c r="BE91" s="1">
        <v>8.5980720327891308E-3</v>
      </c>
      <c r="BF91" s="1">
        <v>1.5324201407706801E-4</v>
      </c>
      <c r="BG91" s="1">
        <v>1.26482337528599E-10</v>
      </c>
      <c r="BH91" s="1">
        <v>1.1879470634715999E-3</v>
      </c>
      <c r="BI91" s="1">
        <v>8.9712386038250901E-3</v>
      </c>
      <c r="BJ91" s="1">
        <v>3.5962334941703298E-5</v>
      </c>
      <c r="BK91" s="1">
        <v>0.26643429954871201</v>
      </c>
      <c r="BL91" s="1">
        <v>1.06705041202829E-5</v>
      </c>
      <c r="BM91" s="1">
        <v>1.2643063490210099E-7</v>
      </c>
      <c r="BN91" s="1">
        <v>6.8571309704455202E-14</v>
      </c>
      <c r="BO91" s="1">
        <v>1.28499176198401E-5</v>
      </c>
      <c r="BP91" s="1">
        <v>6.0633510910329199E-10</v>
      </c>
      <c r="BQ91" s="1">
        <v>7.0767384712965901E-6</v>
      </c>
      <c r="BR91" s="1">
        <v>7.7888990777544006E-6</v>
      </c>
      <c r="BS91" s="1">
        <v>2.6485592114367899E-3</v>
      </c>
      <c r="BT91" s="1">
        <v>3.9386247488808397E-5</v>
      </c>
      <c r="BU91" s="1">
        <v>4.3688041242672996E-6</v>
      </c>
      <c r="BV91" s="1">
        <v>2.9230938784415401E-6</v>
      </c>
      <c r="BW91" s="1">
        <v>4.2120589125831901E-8</v>
      </c>
      <c r="BX91" s="1">
        <v>1000000</v>
      </c>
      <c r="BY91" s="1">
        <v>209000</v>
      </c>
      <c r="BZ91" s="1">
        <v>20000</v>
      </c>
      <c r="CA91" s="1">
        <v>0</v>
      </c>
      <c r="CB91" s="1">
        <v>1</v>
      </c>
    </row>
    <row r="92" spans="1:80" x14ac:dyDescent="0.2">
      <c r="A92" s="1">
        <v>367200</v>
      </c>
      <c r="B92" s="1">
        <v>3.6556360375069402E-2</v>
      </c>
      <c r="C92" s="1">
        <v>4.5279942912399597E-3</v>
      </c>
      <c r="D92" s="1">
        <v>6.3630581709279599E-2</v>
      </c>
      <c r="E92" s="1">
        <v>4.3260858698992002E-2</v>
      </c>
      <c r="F92" s="1">
        <v>3.2283280619413199E-2</v>
      </c>
      <c r="G92" s="1">
        <v>2.1505131787768899E-2</v>
      </c>
      <c r="H92" s="1">
        <v>8.7488687799740297E-3</v>
      </c>
      <c r="I92" s="1">
        <v>0.23047481729150701</v>
      </c>
      <c r="J92" s="1">
        <v>1.34436396249303E-2</v>
      </c>
      <c r="K92" s="1">
        <v>6.57006617201853E-15</v>
      </c>
      <c r="L92" s="1">
        <v>8.1915024236656597E-3</v>
      </c>
      <c r="M92" s="1">
        <v>5.58907948841209E-16</v>
      </c>
      <c r="N92" s="1">
        <v>4.4876147411965902E-3</v>
      </c>
      <c r="O92" s="1">
        <v>3.8096989648367702E-3</v>
      </c>
      <c r="P92" s="1">
        <v>1.2194063757209401E-6</v>
      </c>
      <c r="Q92" s="1">
        <v>1.04854565482534E-10</v>
      </c>
      <c r="R92" s="1">
        <v>1.58029153757753E-2</v>
      </c>
      <c r="S92" s="1">
        <v>7.9310803278691706E-6</v>
      </c>
      <c r="T92" s="1">
        <v>2.5868240130622499E-6</v>
      </c>
      <c r="U92" s="1">
        <v>4.4882217187510003E-3</v>
      </c>
      <c r="V92" s="1">
        <v>1.80314713556256E-3</v>
      </c>
      <c r="W92" s="1">
        <v>5.6489079977312601E-12</v>
      </c>
      <c r="X92" s="1">
        <v>9.2922490101042898E-8</v>
      </c>
      <c r="Y92" s="1">
        <v>2.2626025687150701E-18</v>
      </c>
      <c r="Z92" s="1">
        <v>3.3653062682813399E-5</v>
      </c>
      <c r="AA92" s="1">
        <v>3.5114256756763398E-3</v>
      </c>
      <c r="AB92" s="1">
        <v>3.4140199109934298E-9</v>
      </c>
      <c r="AC92" s="1">
        <v>3.6261287085082098E-25</v>
      </c>
      <c r="AD92" s="1">
        <v>2.9520359657782E-3</v>
      </c>
      <c r="AE92" s="1">
        <v>1.0704242833884999E-4</v>
      </c>
      <c r="AF92" s="1">
        <v>3.8410982933260399E-6</v>
      </c>
      <c r="AG92" s="1">
        <v>2.97342052677777E-8</v>
      </c>
      <c r="AH92" s="1">
        <v>5.9404769464431097E-9</v>
      </c>
      <c r="AI92" s="1">
        <v>1.1347450895132699E-8</v>
      </c>
      <c r="AJ92" s="1">
        <v>2.0522228353482701E-7</v>
      </c>
      <c r="AK92" s="1">
        <v>4.7207215170798502E-8</v>
      </c>
      <c r="AL92" s="1">
        <v>2.8712550469168902E-3</v>
      </c>
      <c r="AM92" s="1">
        <v>1.03878818789998E-7</v>
      </c>
      <c r="AN92" s="1">
        <v>2.3920371526679799E-9</v>
      </c>
      <c r="AO92" s="1">
        <v>0.288029421593815</v>
      </c>
      <c r="AP92" s="1">
        <v>1.9200379781819799E-7</v>
      </c>
      <c r="AQ92" s="1">
        <v>3.4076667997518698E-2</v>
      </c>
      <c r="AR92" s="1">
        <v>0.121390527375883</v>
      </c>
      <c r="AS92" s="1">
        <v>4.7758338456271304E-9</v>
      </c>
      <c r="AT92" s="1">
        <v>6.7394407472852401E-5</v>
      </c>
      <c r="AU92" s="1">
        <v>2.1534776396215801E-11</v>
      </c>
      <c r="AV92" t="s">
        <v>401</v>
      </c>
      <c r="AW92" s="1">
        <v>3.9093459403711997E-6</v>
      </c>
      <c r="AX92" s="1">
        <v>0</v>
      </c>
      <c r="AY92" s="1">
        <v>9.1388816825100403E-26</v>
      </c>
      <c r="AZ92" s="1">
        <v>3.3342478716131099E-35</v>
      </c>
      <c r="BA92" s="1">
        <v>1.07942748992675E-71</v>
      </c>
      <c r="BB92" t="s">
        <v>402</v>
      </c>
      <c r="BC92" s="1">
        <v>6.5613167672722595E-20</v>
      </c>
      <c r="BD92" s="1">
        <v>3.5399612724815802E-3</v>
      </c>
      <c r="BE92" s="1">
        <v>7.9187683400608107E-3</v>
      </c>
      <c r="BF92" s="1">
        <v>1.48352887855836E-4</v>
      </c>
      <c r="BG92" s="1">
        <v>8.5149309469287296E-10</v>
      </c>
      <c r="BH92" s="1">
        <v>1.33622495825836E-3</v>
      </c>
      <c r="BI92" s="1">
        <v>8.8489429763112196E-3</v>
      </c>
      <c r="BJ92" s="1">
        <v>3.4260928898596999E-5</v>
      </c>
      <c r="BK92" s="1">
        <v>0.26536602626859801</v>
      </c>
      <c r="BL92" s="1">
        <v>3.9903696895068597E-5</v>
      </c>
      <c r="BM92" s="1">
        <v>2.7614396127007101E-7</v>
      </c>
      <c r="BN92" s="1">
        <v>6.50062795916569E-14</v>
      </c>
      <c r="BO92" s="1">
        <v>1.9015555257853101E-5</v>
      </c>
      <c r="BP92" s="1">
        <v>6.0522968346533701E-10</v>
      </c>
      <c r="BQ92" s="1">
        <v>1.09640798942372E-5</v>
      </c>
      <c r="BR92" s="1">
        <v>5.3864768059656902E-5</v>
      </c>
      <c r="BS92" s="1">
        <v>2.4297085141549001E-3</v>
      </c>
      <c r="BT92" s="1">
        <v>5.8522969338028098E-6</v>
      </c>
      <c r="BU92" s="1">
        <v>5.3840422220856601E-6</v>
      </c>
      <c r="BV92" s="1">
        <v>3.1316970619288299E-6</v>
      </c>
      <c r="BW92" s="1">
        <v>2.68374546970707E-7</v>
      </c>
      <c r="BX92" s="1">
        <v>1000000</v>
      </c>
      <c r="BY92" s="1">
        <v>209000</v>
      </c>
      <c r="BZ92" s="1">
        <v>20000</v>
      </c>
      <c r="CA92" s="1">
        <v>0</v>
      </c>
      <c r="CB92" s="1">
        <v>1</v>
      </c>
    </row>
    <row r="93" spans="1:80" x14ac:dyDescent="0.2">
      <c r="A93" s="1">
        <v>370800</v>
      </c>
      <c r="B93" s="1">
        <v>3.7022030152282399E-2</v>
      </c>
      <c r="C93" s="1">
        <v>4.5486463648878803E-3</v>
      </c>
      <c r="D93" s="1">
        <v>6.3928361643492304E-2</v>
      </c>
      <c r="E93" s="1">
        <v>4.3423169804606698E-2</v>
      </c>
      <c r="F93" s="1">
        <v>3.25942110550521E-2</v>
      </c>
      <c r="G93" s="1">
        <v>2.1674602872588902E-2</v>
      </c>
      <c r="H93" s="1">
        <v>8.7491202999111697E-3</v>
      </c>
      <c r="I93" s="1">
        <v>0.23047562856516901</v>
      </c>
      <c r="J93" s="1">
        <v>1.29779698477173E-2</v>
      </c>
      <c r="K93" s="1">
        <v>1.3412975739472899E-14</v>
      </c>
      <c r="L93" s="1">
        <v>8.1140613119267107E-3</v>
      </c>
      <c r="M93" s="1">
        <v>3.3874558577577601E-16</v>
      </c>
      <c r="N93" s="1">
        <v>5.1523435656102897E-3</v>
      </c>
      <c r="O93" s="1">
        <v>3.8530577032899302E-3</v>
      </c>
      <c r="P93" s="1">
        <v>1.08771974619154E-6</v>
      </c>
      <c r="Q93" s="1">
        <v>8.6671211264186499E-11</v>
      </c>
      <c r="R93" s="1">
        <v>1.5869850505395099E-2</v>
      </c>
      <c r="S93" s="1">
        <v>3.0888305603133199E-6</v>
      </c>
      <c r="T93" s="1">
        <v>4.9987655853181298E-6</v>
      </c>
      <c r="U93" s="1">
        <v>4.3189534513323E-3</v>
      </c>
      <c r="V93" s="1">
        <v>1.6521559918392401E-3</v>
      </c>
      <c r="W93" s="1">
        <v>1.0755924800976201E-11</v>
      </c>
      <c r="X93" s="1">
        <v>6.6075952571978003E-8</v>
      </c>
      <c r="Y93" s="1">
        <v>8.6399900958305502E-19</v>
      </c>
      <c r="Z93" s="1">
        <v>3.6809130530749898E-5</v>
      </c>
      <c r="AA93" s="1">
        <v>3.3283958073540899E-3</v>
      </c>
      <c r="AB93" s="1">
        <v>4.0634329123967404E-9</v>
      </c>
      <c r="AC93" s="1">
        <v>8.3098000651264E-25</v>
      </c>
      <c r="AD93" s="1">
        <v>2.8670798679286801E-3</v>
      </c>
      <c r="AE93" s="1">
        <v>9.1207270924612195E-5</v>
      </c>
      <c r="AF93" s="1">
        <v>3.0964201474989999E-6</v>
      </c>
      <c r="AG93" s="1">
        <v>2.0224067102696099E-8</v>
      </c>
      <c r="AH93" s="1">
        <v>4.2859795971788E-9</v>
      </c>
      <c r="AI93" s="1">
        <v>3.0221685033525703E-8</v>
      </c>
      <c r="AJ93" s="1">
        <v>1.9220520209302501E-7</v>
      </c>
      <c r="AK93" s="1">
        <v>1.55188433890082E-7</v>
      </c>
      <c r="AL93" s="1">
        <v>2.60631369304848E-3</v>
      </c>
      <c r="AM93" s="1">
        <v>9.31472915519794E-8</v>
      </c>
      <c r="AN93" s="1">
        <v>6.7140506322625496E-9</v>
      </c>
      <c r="AO93" s="1">
        <v>0.28947642405389701</v>
      </c>
      <c r="AP93" s="1">
        <v>1.73593564292391E-7</v>
      </c>
      <c r="AQ93" s="1">
        <v>3.3915651329497198E-2</v>
      </c>
      <c r="AR93" s="1">
        <v>0.121272396401176</v>
      </c>
      <c r="AS93" s="1">
        <v>3.3748137682196901E-9</v>
      </c>
      <c r="AT93" s="1">
        <v>6.5338072957535795E-5</v>
      </c>
      <c r="AU93" s="1">
        <v>4.5598482145607303E-11</v>
      </c>
      <c r="AV93" t="s">
        <v>403</v>
      </c>
      <c r="AW93" s="1">
        <v>5.41113593116036E-6</v>
      </c>
      <c r="AX93" s="1">
        <v>0</v>
      </c>
      <c r="AY93" s="1">
        <v>2.6099353647239902E-26</v>
      </c>
      <c r="AZ93" s="1">
        <v>8.0036843262062796E-36</v>
      </c>
      <c r="BA93" s="1">
        <v>9.8398110141145695E-73</v>
      </c>
      <c r="BB93" t="s">
        <v>404</v>
      </c>
      <c r="BC93" s="1">
        <v>2.9590979199679702E-20</v>
      </c>
      <c r="BD93" s="1">
        <v>2.8618753933533901E-3</v>
      </c>
      <c r="BE93" s="1">
        <v>6.4538199295090899E-3</v>
      </c>
      <c r="BF93" s="1">
        <v>1.3735571721817E-4</v>
      </c>
      <c r="BG93" s="1">
        <v>1.6766083218778901E-9</v>
      </c>
      <c r="BH93" s="1">
        <v>1.5445919404390399E-3</v>
      </c>
      <c r="BI93" s="1">
        <v>8.4997112211361199E-3</v>
      </c>
      <c r="BJ93" s="1">
        <v>2.93275616797971E-5</v>
      </c>
      <c r="BK93" s="1">
        <v>0.26505844526219202</v>
      </c>
      <c r="BL93" s="1">
        <v>5.82761665034838E-5</v>
      </c>
      <c r="BM93" s="1">
        <v>3.7227593064115302E-7</v>
      </c>
      <c r="BN93" s="1">
        <v>6.69181390594457E-14</v>
      </c>
      <c r="BO93" s="1">
        <v>2.7716451113388202E-5</v>
      </c>
      <c r="BP93" s="1">
        <v>6.8987669042133896E-10</v>
      </c>
      <c r="BQ93" s="1">
        <v>1.50274876041953E-5</v>
      </c>
      <c r="BR93" s="1">
        <v>7.86073170516382E-5</v>
      </c>
      <c r="BS93" s="1">
        <v>1.8184003687682E-3</v>
      </c>
      <c r="BT93" s="1">
        <v>3.0532190565784701E-6</v>
      </c>
      <c r="BU93" s="1">
        <v>8.19054214443954E-6</v>
      </c>
      <c r="BV93" s="1">
        <v>4.3308291074965501E-6</v>
      </c>
      <c r="BW93" s="1">
        <v>5.5753630266399096E-7</v>
      </c>
      <c r="BX93" s="1">
        <v>1000000</v>
      </c>
      <c r="BY93" s="1">
        <v>209000</v>
      </c>
      <c r="BZ93" s="1">
        <v>20000</v>
      </c>
      <c r="CA93" s="1">
        <v>0</v>
      </c>
      <c r="CB93" s="1">
        <v>1</v>
      </c>
    </row>
    <row r="94" spans="1:80" x14ac:dyDescent="0.2">
      <c r="A94" s="1">
        <v>374400</v>
      </c>
      <c r="B94" s="1">
        <v>3.7762959166193703E-2</v>
      </c>
      <c r="C94" s="1">
        <v>4.5813116952787003E-3</v>
      </c>
      <c r="D94" s="1">
        <v>6.4447023841092702E-2</v>
      </c>
      <c r="E94" s="1">
        <v>4.3697676995619703E-2</v>
      </c>
      <c r="F94" s="1">
        <v>3.3127715685793702E-2</v>
      </c>
      <c r="G94" s="1">
        <v>2.1956964761710301E-2</v>
      </c>
      <c r="H94" s="1">
        <v>8.7494937868539992E-3</v>
      </c>
      <c r="I94" s="1">
        <v>0.23047682571147801</v>
      </c>
      <c r="J94" s="1">
        <v>1.2237040833805999E-2</v>
      </c>
      <c r="K94" s="1">
        <v>1.8619996080211899E-14</v>
      </c>
      <c r="L94" s="1">
        <v>7.9865494108235704E-3</v>
      </c>
      <c r="M94" s="1">
        <v>1.5106031174304601E-16</v>
      </c>
      <c r="N94" s="1">
        <v>5.56706380822367E-3</v>
      </c>
      <c r="O94" s="1">
        <v>4.0570902215907199E-3</v>
      </c>
      <c r="P94" s="1">
        <v>9.1918037737202301E-7</v>
      </c>
      <c r="Q94" s="1">
        <v>6.5429731933118506E-11</v>
      </c>
      <c r="R94" s="1">
        <v>1.5909116425253E-2</v>
      </c>
      <c r="S94" s="1">
        <v>2.2168122007667701E-6</v>
      </c>
      <c r="T94" s="1">
        <v>6.3551788186787002E-6</v>
      </c>
      <c r="U94" s="1">
        <v>4.0507690397725803E-3</v>
      </c>
      <c r="V94" s="1">
        <v>1.4279638680232E-3</v>
      </c>
      <c r="W94" s="1">
        <v>1.3593029459345701E-11</v>
      </c>
      <c r="X94" s="1">
        <v>3.7420720214431703E-8</v>
      </c>
      <c r="Y94" s="1">
        <v>1.73446588650754E-19</v>
      </c>
      <c r="Z94" s="1">
        <v>3.7965398883041601E-5</v>
      </c>
      <c r="AA94" s="1">
        <v>3.0953100514349899E-3</v>
      </c>
      <c r="AB94" s="1">
        <v>3.77061973152594E-9</v>
      </c>
      <c r="AC94" s="1">
        <v>1.27051029812575E-24</v>
      </c>
      <c r="AD94" s="1">
        <v>2.7323481046163099E-3</v>
      </c>
      <c r="AE94" s="1">
        <v>6.9837715903322398E-5</v>
      </c>
      <c r="AF94" s="1">
        <v>2.1616401955178001E-6</v>
      </c>
      <c r="AG94" s="1">
        <v>1.44180942948839E-8</v>
      </c>
      <c r="AH94" s="1">
        <v>3.1163209714745601E-9</v>
      </c>
      <c r="AI94" s="1">
        <v>3.2533465022097902E-8</v>
      </c>
      <c r="AJ94" s="1">
        <v>1.39626679863995E-7</v>
      </c>
      <c r="AK94" s="1">
        <v>2.5688885676645401E-7</v>
      </c>
      <c r="AL94" s="1">
        <v>2.3053070978696498E-3</v>
      </c>
      <c r="AM94" s="1">
        <v>7.23724758028363E-8</v>
      </c>
      <c r="AN94" s="1">
        <v>7.8573634116858507E-9</v>
      </c>
      <c r="AO94" s="1">
        <v>0.29067471940985201</v>
      </c>
      <c r="AP94" s="1">
        <v>1.3634745762390601E-7</v>
      </c>
      <c r="AQ94" s="1">
        <v>3.3636838794369898E-2</v>
      </c>
      <c r="AR94" s="1">
        <v>0.120847380139867</v>
      </c>
      <c r="AS94" s="1">
        <v>1.9418273121167898E-9</v>
      </c>
      <c r="AT94" s="1">
        <v>6.2223616662750002E-5</v>
      </c>
      <c r="AU94" s="1">
        <v>5.3415719818106802E-11</v>
      </c>
      <c r="AV94" t="s">
        <v>405</v>
      </c>
      <c r="AW94" s="1">
        <v>6.3462380096145601E-6</v>
      </c>
      <c r="AX94" s="1">
        <v>0</v>
      </c>
      <c r="AY94" s="1">
        <v>3.2926527198920002E-27</v>
      </c>
      <c r="AZ94" s="1">
        <v>8.8378775933842102E-37</v>
      </c>
      <c r="BA94" s="1">
        <v>1.9895840968425499E-74</v>
      </c>
      <c r="BB94" t="s">
        <v>406</v>
      </c>
      <c r="BC94" s="1">
        <v>8.4434645266898706E-21</v>
      </c>
      <c r="BD94" s="1">
        <v>2.2963863218185701E-3</v>
      </c>
      <c r="BE94" s="1">
        <v>5.1202824498272998E-3</v>
      </c>
      <c r="BF94" s="1">
        <v>1.20963860465538E-4</v>
      </c>
      <c r="BG94" s="1">
        <v>2.2982112512349799E-9</v>
      </c>
      <c r="BH94" s="1">
        <v>1.5471625339287501E-3</v>
      </c>
      <c r="BI94" s="1">
        <v>7.9432183234686496E-3</v>
      </c>
      <c r="BJ94" s="1">
        <v>2.3354093839812199E-5</v>
      </c>
      <c r="BK94" s="1">
        <v>0.26549248219556998</v>
      </c>
      <c r="BL94" s="1">
        <v>6.8161680923049703E-5</v>
      </c>
      <c r="BM94" s="1">
        <v>4.1581395178694703E-7</v>
      </c>
      <c r="BN94" s="1">
        <v>5.4662787185159501E-14</v>
      </c>
      <c r="BO94" s="1">
        <v>3.2965672247037402E-5</v>
      </c>
      <c r="BP94" s="1">
        <v>6.41351235509685E-10</v>
      </c>
      <c r="BQ94" s="1">
        <v>1.7565089499296201E-5</v>
      </c>
      <c r="BR94" s="1">
        <v>9.30317745850231E-5</v>
      </c>
      <c r="BS94" s="1">
        <v>1.6045976732892301E-3</v>
      </c>
      <c r="BT94" s="1">
        <v>2.4885124608815401E-6</v>
      </c>
      <c r="BU94" s="1">
        <v>9.7980694284172593E-6</v>
      </c>
      <c r="BV94" s="1">
        <v>5.22986828693851E-6</v>
      </c>
      <c r="BW94" s="1">
        <v>8.1513498045584103E-7</v>
      </c>
      <c r="BX94" s="1">
        <v>1000000</v>
      </c>
      <c r="BY94" s="1">
        <v>209000</v>
      </c>
      <c r="BZ94" s="1">
        <v>20000</v>
      </c>
      <c r="CA94" s="1">
        <v>0</v>
      </c>
      <c r="CB94" s="1">
        <v>1</v>
      </c>
    </row>
    <row r="95" spans="1:80" x14ac:dyDescent="0.2">
      <c r="A95" s="1">
        <v>378000</v>
      </c>
      <c r="B95" s="1">
        <v>3.8686382756245502E-2</v>
      </c>
      <c r="C95" s="1">
        <v>4.6217369051242303E-3</v>
      </c>
      <c r="D95" s="1">
        <v>6.5060193881599296E-2</v>
      </c>
      <c r="E95" s="1">
        <v>4.4028459342795499E-2</v>
      </c>
      <c r="F95" s="1">
        <v>3.3768538140807103E-2</v>
      </c>
      <c r="G95" s="1">
        <v>2.23026809839766E-2</v>
      </c>
      <c r="H95" s="1">
        <v>8.7499520529476602E-3</v>
      </c>
      <c r="I95" s="1">
        <v>0.23047826973996599</v>
      </c>
      <c r="J95" s="1">
        <v>1.1313617243754201E-2</v>
      </c>
      <c r="K95" s="1">
        <v>2.15937756847635E-14</v>
      </c>
      <c r="L95" s="1">
        <v>7.8194782764639103E-3</v>
      </c>
      <c r="M95" s="1">
        <v>5.51698135299819E-17</v>
      </c>
      <c r="N95" s="1">
        <v>5.8122870116129599E-3</v>
      </c>
      <c r="O95" s="1">
        <v>4.3061950047306296E-3</v>
      </c>
      <c r="P95" s="1">
        <v>7.55132005783761E-7</v>
      </c>
      <c r="Q95" s="1">
        <v>4.73058312159947E-11</v>
      </c>
      <c r="R95" s="1">
        <v>1.58152971099202E-2</v>
      </c>
      <c r="S95" s="1">
        <v>2.24729685411192E-6</v>
      </c>
      <c r="T95" s="1">
        <v>8.0848334820953592E-6</v>
      </c>
      <c r="U95" s="1">
        <v>3.71859180357132E-3</v>
      </c>
      <c r="V95" s="1">
        <v>1.1754015544892401E-3</v>
      </c>
      <c r="W95" s="1">
        <v>1.3949130563031801E-11</v>
      </c>
      <c r="X95" s="1">
        <v>1.75192127244163E-8</v>
      </c>
      <c r="Y95" s="1">
        <v>2.03018237939093E-20</v>
      </c>
      <c r="Z95" s="1">
        <v>4.2313059802195903E-5</v>
      </c>
      <c r="AA95" s="1">
        <v>2.80666034865984E-3</v>
      </c>
      <c r="AB95" s="1">
        <v>3.4351607247798998E-9</v>
      </c>
      <c r="AC95" s="1">
        <v>1.38010107704179E-24</v>
      </c>
      <c r="AD95" s="1">
        <v>2.5606966629416299E-3</v>
      </c>
      <c r="AE95" s="1">
        <v>4.8904124916416801E-5</v>
      </c>
      <c r="AF95" s="1">
        <v>1.33802913712261E-6</v>
      </c>
      <c r="AG95" s="1">
        <v>9.3008683271185202E-9</v>
      </c>
      <c r="AH95" s="1">
        <v>2.0502139959986599E-9</v>
      </c>
      <c r="AI95" s="1">
        <v>2.33927752178513E-8</v>
      </c>
      <c r="AJ95" s="1">
        <v>8.6968102437805894E-8</v>
      </c>
      <c r="AK95" s="1">
        <v>2.9336003384359202E-7</v>
      </c>
      <c r="AL95" s="1">
        <v>2.0029336451085501E-3</v>
      </c>
      <c r="AM95" s="1">
        <v>4.8400167095668203E-8</v>
      </c>
      <c r="AN95" s="1">
        <v>5.90323940588654E-9</v>
      </c>
      <c r="AO95" s="1">
        <v>0.291016055012775</v>
      </c>
      <c r="AP95" s="1">
        <v>9.1990334472907705E-8</v>
      </c>
      <c r="AQ95" s="1">
        <v>3.3249568161511499E-2</v>
      </c>
      <c r="AR95" s="1">
        <v>0.12027007869782599</v>
      </c>
      <c r="AS95" s="1">
        <v>9.4077971419008306E-10</v>
      </c>
      <c r="AT95" s="1">
        <v>5.8693994423870202E-5</v>
      </c>
      <c r="AU95" s="1">
        <v>4.3282671853600001E-11</v>
      </c>
      <c r="AV95" t="s">
        <v>407</v>
      </c>
      <c r="AW95" s="1">
        <v>6.5819248351304202E-6</v>
      </c>
      <c r="AX95" s="1">
        <v>0</v>
      </c>
      <c r="AY95" s="1">
        <v>2.08815673640128E-28</v>
      </c>
      <c r="AZ95" s="1">
        <v>5.0633103929461803E-38</v>
      </c>
      <c r="BA95" s="1">
        <v>1.0784032319937599E-76</v>
      </c>
      <c r="BB95" t="s">
        <v>408</v>
      </c>
      <c r="BC95" s="1">
        <v>1.6418680805032E-21</v>
      </c>
      <c r="BD95" s="1">
        <v>1.9608198541435002E-3</v>
      </c>
      <c r="BE95" s="1">
        <v>4.3210628586753102E-3</v>
      </c>
      <c r="BF95" s="1">
        <v>1.03745137846814E-4</v>
      </c>
      <c r="BG95" s="1">
        <v>2.6715267942399501E-9</v>
      </c>
      <c r="BH95" s="1">
        <v>1.39464681610049E-3</v>
      </c>
      <c r="BI95" s="1">
        <v>7.25111562535081E-3</v>
      </c>
      <c r="BJ95" s="1">
        <v>1.7680817302833599E-5</v>
      </c>
      <c r="BK95" s="1">
        <v>0.26691881562675801</v>
      </c>
      <c r="BL95" s="1">
        <v>7.3584285021579694E-5</v>
      </c>
      <c r="BM95" s="1">
        <v>4.0371933755585203E-7</v>
      </c>
      <c r="BN95" s="1">
        <v>3.764192288243E-14</v>
      </c>
      <c r="BO95" s="1">
        <v>3.3964110041458803E-5</v>
      </c>
      <c r="BP95" s="1">
        <v>5.0302848413745798E-10</v>
      </c>
      <c r="BQ95" s="1">
        <v>1.7904590056426601E-5</v>
      </c>
      <c r="BR95" s="1">
        <v>1.09312520886568E-4</v>
      </c>
      <c r="BS95" s="1">
        <v>1.65713935461299E-3</v>
      </c>
      <c r="BT95" s="1">
        <v>2.44461077130002E-6</v>
      </c>
      <c r="BU95" s="1">
        <v>9.8565222394008603E-6</v>
      </c>
      <c r="BV95" s="1">
        <v>5.3521170693937602E-6</v>
      </c>
      <c r="BW95" s="1">
        <v>1.0162549047675499E-6</v>
      </c>
      <c r="BX95" s="1">
        <v>1000000</v>
      </c>
      <c r="BY95" s="1">
        <v>209000</v>
      </c>
      <c r="BZ95" s="1">
        <v>20000</v>
      </c>
      <c r="CA95" s="1">
        <v>0</v>
      </c>
      <c r="CB95" s="1">
        <v>1</v>
      </c>
    </row>
    <row r="96" spans="1:80" x14ac:dyDescent="0.2">
      <c r="A96" s="1">
        <v>381600</v>
      </c>
      <c r="B96" s="1">
        <v>3.9690912132437701E-2</v>
      </c>
      <c r="C96" s="1">
        <v>4.6653703550220797E-3</v>
      </c>
      <c r="D96" s="1">
        <v>6.5669678793142894E-2</v>
      </c>
      <c r="E96" s="1">
        <v>4.43586387795568E-2</v>
      </c>
      <c r="F96" s="1">
        <v>3.4430961243633401E-2</v>
      </c>
      <c r="G96" s="1">
        <v>2.2661526676453402E-2</v>
      </c>
      <c r="H96" s="1">
        <v>8.7504235623030498E-3</v>
      </c>
      <c r="I96" s="1">
        <v>0.23047973226219601</v>
      </c>
      <c r="J96" s="1">
        <v>1.0309087867561999E-2</v>
      </c>
      <c r="K96" s="1">
        <v>2.29429990355197E-14</v>
      </c>
      <c r="L96" s="1">
        <v>7.6260062235428703E-3</v>
      </c>
      <c r="M96" s="1">
        <v>1.8305965422345499E-17</v>
      </c>
      <c r="N96" s="1">
        <v>6.0371272008801604E-3</v>
      </c>
      <c r="O96" s="1">
        <v>4.4811595419304304E-3</v>
      </c>
      <c r="P96" s="1">
        <v>6.1140752383032497E-7</v>
      </c>
      <c r="Q96" s="1">
        <v>3.3830432202936302E-11</v>
      </c>
      <c r="R96" s="1">
        <v>1.5598700586265399E-2</v>
      </c>
      <c r="S96" s="1">
        <v>2.5269349896154699E-6</v>
      </c>
      <c r="T96" s="1">
        <v>9.8803810853913099E-6</v>
      </c>
      <c r="U96" s="1">
        <v>3.3600245227376601E-3</v>
      </c>
      <c r="V96" s="1">
        <v>9.3327755169541401E-4</v>
      </c>
      <c r="W96" s="1">
        <v>1.2626089466974201E-11</v>
      </c>
      <c r="X96" s="1">
        <v>7.1267384980224197E-9</v>
      </c>
      <c r="Y96" s="1">
        <v>1.59247781670699E-21</v>
      </c>
      <c r="Z96" s="1">
        <v>4.7379169535220303E-5</v>
      </c>
      <c r="AA96" s="1">
        <v>2.4961916249536201E-3</v>
      </c>
      <c r="AB96" s="1">
        <v>3.2246741962988299E-9</v>
      </c>
      <c r="AC96" s="1">
        <v>1.2168299477844501E-24</v>
      </c>
      <c r="AD96" s="1">
        <v>2.36825499125388E-3</v>
      </c>
      <c r="AE96" s="1">
        <v>3.2059777614313997E-5</v>
      </c>
      <c r="AF96" s="1">
        <v>7.5786034503541595E-7</v>
      </c>
      <c r="AG96" s="1">
        <v>5.4895598597516903E-9</v>
      </c>
      <c r="AH96" s="1">
        <v>1.23502310393102E-9</v>
      </c>
      <c r="AI96" s="1">
        <v>1.3942299727794501E-8</v>
      </c>
      <c r="AJ96" s="1">
        <v>4.9346648564098398E-8</v>
      </c>
      <c r="AK96" s="1">
        <v>2.6745563686422701E-7</v>
      </c>
      <c r="AL96" s="1">
        <v>1.71627944241914E-3</v>
      </c>
      <c r="AM96" s="1">
        <v>2.8794120897903001E-8</v>
      </c>
      <c r="AN96" s="1">
        <v>3.62159005977974E-9</v>
      </c>
      <c r="AO96" s="1">
        <v>0.290540075328101</v>
      </c>
      <c r="AP96" s="1">
        <v>5.4989800635291003E-8</v>
      </c>
      <c r="AQ96" s="1">
        <v>3.2773206543155402E-2</v>
      </c>
      <c r="AR96" s="1">
        <v>0.119708644605564</v>
      </c>
      <c r="AS96" s="1">
        <v>4.0137568482565501E-10</v>
      </c>
      <c r="AT96" s="1">
        <v>5.4727712668922499E-5</v>
      </c>
      <c r="AU96" s="1">
        <v>3.0227106872897003E-11</v>
      </c>
      <c r="AV96" t="s">
        <v>409</v>
      </c>
      <c r="AW96" s="1">
        <v>6.4342179698663601E-6</v>
      </c>
      <c r="AX96" s="1">
        <v>0</v>
      </c>
      <c r="AY96" s="1">
        <v>7.9293367322983602E-30</v>
      </c>
      <c r="AZ96" s="1">
        <v>1.7746448147491201E-39</v>
      </c>
      <c r="BA96" s="1">
        <v>2.07334644029339E-79</v>
      </c>
      <c r="BB96" t="s">
        <v>410</v>
      </c>
      <c r="BC96" s="1">
        <v>2.4032943110641202E-22</v>
      </c>
      <c r="BD96" s="1">
        <v>1.74138940602123E-3</v>
      </c>
      <c r="BE96" s="1">
        <v>3.9059886143124199E-3</v>
      </c>
      <c r="BF96" s="1">
        <v>8.8416979465565798E-5</v>
      </c>
      <c r="BG96" s="1">
        <v>2.85645769085809E-9</v>
      </c>
      <c r="BH96" s="1">
        <v>1.20520466213727E-3</v>
      </c>
      <c r="BI96" s="1">
        <v>6.5020739932668704E-3</v>
      </c>
      <c r="BJ96" s="1">
        <v>1.3035048533375E-5</v>
      </c>
      <c r="BK96" s="1">
        <v>0.26940439371630998</v>
      </c>
      <c r="BL96" s="1">
        <v>7.6416919425307503E-5</v>
      </c>
      <c r="BM96" s="1">
        <v>3.6566004782884701E-7</v>
      </c>
      <c r="BN96" s="1">
        <v>2.4932842187274301E-14</v>
      </c>
      <c r="BO96" s="1">
        <v>3.3264871793360503E-5</v>
      </c>
      <c r="BP96" s="1">
        <v>3.7446564817735902E-10</v>
      </c>
      <c r="BQ96" s="1">
        <v>1.7032318126737602E-5</v>
      </c>
      <c r="BR96" s="1">
        <v>1.2325736154096599E-4</v>
      </c>
      <c r="BS96" s="1">
        <v>1.7870472564091001E-3</v>
      </c>
      <c r="BT96" s="1">
        <v>2.5494986405210799E-6</v>
      </c>
      <c r="BU96" s="1">
        <v>9.4851790768404008E-6</v>
      </c>
      <c r="BV96" s="1">
        <v>5.10335405218446E-6</v>
      </c>
      <c r="BW96" s="1">
        <v>1.15858451942757E-6</v>
      </c>
      <c r="BX96" s="1">
        <v>1000000</v>
      </c>
      <c r="BY96" s="1">
        <v>209000</v>
      </c>
      <c r="BZ96" s="1">
        <v>20000</v>
      </c>
      <c r="CA96" s="1">
        <v>0</v>
      </c>
      <c r="CB96" s="1">
        <v>1</v>
      </c>
    </row>
    <row r="97" spans="1:80" x14ac:dyDescent="0.2">
      <c r="A97" s="1">
        <v>385200</v>
      </c>
      <c r="B97" s="1">
        <v>4.0703663176956603E-2</v>
      </c>
      <c r="C97" s="1">
        <v>4.7089848985942401E-3</v>
      </c>
      <c r="D97" s="1">
        <v>6.6243523962562695E-2</v>
      </c>
      <c r="E97" s="1">
        <v>4.4663379517782598E-2</v>
      </c>
      <c r="F97" s="1">
        <v>3.5082092398546802E-2</v>
      </c>
      <c r="G97" s="1">
        <v>2.3007274456080501E-2</v>
      </c>
      <c r="H97" s="1">
        <v>8.7508440602558808E-3</v>
      </c>
      <c r="I97" s="1">
        <v>0.230481022036123</v>
      </c>
      <c r="J97" s="1">
        <v>9.2963368230431706E-3</v>
      </c>
      <c r="K97" s="1">
        <v>2.34951715230046E-14</v>
      </c>
      <c r="L97" s="1">
        <v>7.4164605592497096E-3</v>
      </c>
      <c r="M97" s="1">
        <v>5.8849328786993502E-18</v>
      </c>
      <c r="N97" s="1">
        <v>6.2462575778775E-3</v>
      </c>
      <c r="O97" s="1">
        <v>4.5443171872556398E-3</v>
      </c>
      <c r="P97" s="1">
        <v>4.9046147014436798E-7</v>
      </c>
      <c r="Q97" s="1">
        <v>2.4271025724398201E-11</v>
      </c>
      <c r="R97" s="1">
        <v>1.52964304766873E-2</v>
      </c>
      <c r="S97" s="1">
        <v>2.90718816805234E-6</v>
      </c>
      <c r="T97" s="1">
        <v>1.16059258163982E-5</v>
      </c>
      <c r="U97" s="1">
        <v>3.0017153012486301E-3</v>
      </c>
      <c r="V97" s="1">
        <v>7.2211236712516102E-4</v>
      </c>
      <c r="W97" s="1">
        <v>1.0671169653601301E-11</v>
      </c>
      <c r="X97" s="1">
        <v>2.6208578469081901E-9</v>
      </c>
      <c r="Y97" s="1">
        <v>9.3483962121433503E-23</v>
      </c>
      <c r="Z97" s="1">
        <v>5.2326706974403898E-5</v>
      </c>
      <c r="AA97" s="1">
        <v>2.2076949372503698E-3</v>
      </c>
      <c r="AB97" s="1">
        <v>3.0803111701276002E-9</v>
      </c>
      <c r="AC97" s="1">
        <v>9.4396625280844606E-25</v>
      </c>
      <c r="AD97" s="1">
        <v>2.1688345957158101E-3</v>
      </c>
      <c r="AE97" s="1">
        <v>2.0045432809731101E-5</v>
      </c>
      <c r="AF97" s="1">
        <v>4.0274628910160802E-7</v>
      </c>
      <c r="AG97" s="1">
        <v>3.03022768031585E-9</v>
      </c>
      <c r="AH97" s="1">
        <v>6.9556776141252304E-10</v>
      </c>
      <c r="AI97" s="1">
        <v>7.5254264130822698E-9</v>
      </c>
      <c r="AJ97" s="1">
        <v>2.6247257588280902E-8</v>
      </c>
      <c r="AK97" s="1">
        <v>2.1158139315594299E-7</v>
      </c>
      <c r="AL97" s="1">
        <v>1.4633212585094799E-3</v>
      </c>
      <c r="AM97" s="1">
        <v>1.57877304377842E-8</v>
      </c>
      <c r="AN97" s="1">
        <v>2.0368526217111998E-9</v>
      </c>
      <c r="AO97" s="1">
        <v>0.28943854639890798</v>
      </c>
      <c r="AP97" s="1">
        <v>3.0271845489835701E-8</v>
      </c>
      <c r="AQ97" s="1">
        <v>3.2226918555023597E-2</v>
      </c>
      <c r="AR97" s="1">
        <v>0.119257924806615</v>
      </c>
      <c r="AS97" s="1">
        <v>1.56268607480425E-10</v>
      </c>
      <c r="AT97" s="1">
        <v>5.0374278284257999E-5</v>
      </c>
      <c r="AU97" s="1">
        <v>2.01737029290132E-11</v>
      </c>
      <c r="AV97" t="s">
        <v>411</v>
      </c>
      <c r="AW97" s="1">
        <v>6.1541959996159004E-6</v>
      </c>
      <c r="AX97" s="1">
        <v>0</v>
      </c>
      <c r="AY97" s="1">
        <v>2.0702720083517101E-31</v>
      </c>
      <c r="AZ97" s="1">
        <v>4.3353425341452698E-41</v>
      </c>
      <c r="BA97" s="1">
        <v>1.74608077013956E-82</v>
      </c>
      <c r="BB97" t="s">
        <v>412</v>
      </c>
      <c r="BC97" s="1">
        <v>2.8654198922248901E-23</v>
      </c>
      <c r="BD97" s="1">
        <v>1.5579156229243E-3</v>
      </c>
      <c r="BE97" s="1">
        <v>3.6589760398165502E-3</v>
      </c>
      <c r="BF97" s="1">
        <v>7.5337836543494903E-5</v>
      </c>
      <c r="BG97" s="1">
        <v>2.9455347203739202E-9</v>
      </c>
      <c r="BH97" s="1">
        <v>1.0289270398267101E-3</v>
      </c>
      <c r="BI97" s="1">
        <v>5.7531147639916201E-3</v>
      </c>
      <c r="BJ97" s="1">
        <v>9.5923509879515297E-6</v>
      </c>
      <c r="BK97" s="1">
        <v>0.27267276889457298</v>
      </c>
      <c r="BL97" s="1">
        <v>7.7924597272749496E-5</v>
      </c>
      <c r="BM97" s="1">
        <v>3.2191091724369502E-7</v>
      </c>
      <c r="BN97" s="1">
        <v>1.6590604773965101E-14</v>
      </c>
      <c r="BO97" s="1">
        <v>3.2090742160223603E-5</v>
      </c>
      <c r="BP97" s="1">
        <v>2.7574328588021201E-10</v>
      </c>
      <c r="BQ97" s="1">
        <v>1.5728035984768099E-5</v>
      </c>
      <c r="BR97" s="1">
        <v>1.3436172001960299E-4</v>
      </c>
      <c r="BS97" s="1">
        <v>1.9356521712293199E-3</v>
      </c>
      <c r="BT97" s="1">
        <v>2.70798983163185E-6</v>
      </c>
      <c r="BU97" s="1">
        <v>9.0389934176002892E-6</v>
      </c>
      <c r="BV97" s="1">
        <v>4.7241510212135604E-6</v>
      </c>
      <c r="BW97" s="1">
        <v>1.2656362012991999E-6</v>
      </c>
      <c r="BX97" s="1">
        <v>1000000</v>
      </c>
      <c r="BY97" s="1">
        <v>209000</v>
      </c>
      <c r="BZ97" s="1">
        <v>20000</v>
      </c>
      <c r="CA97" s="1">
        <v>0</v>
      </c>
      <c r="CB97" s="1">
        <v>1</v>
      </c>
    </row>
    <row r="98" spans="1:80" x14ac:dyDescent="0.2">
      <c r="A98" s="1">
        <v>388800</v>
      </c>
      <c r="B98" s="1">
        <v>4.1688000272889797E-2</v>
      </c>
      <c r="C98" s="1">
        <v>4.7509836015852402E-3</v>
      </c>
      <c r="D98" s="1">
        <v>6.6776404774173806E-2</v>
      </c>
      <c r="E98" s="1">
        <v>4.4936762975067997E-2</v>
      </c>
      <c r="F98" s="1">
        <v>3.5712029407606899E-2</v>
      </c>
      <c r="G98" s="1">
        <v>2.33304093616458E-2</v>
      </c>
      <c r="H98" s="1">
        <v>8.7511822293319594E-3</v>
      </c>
      <c r="I98" s="1">
        <v>0.23048205169049199</v>
      </c>
      <c r="J98" s="1">
        <v>8.3119997271100393E-3</v>
      </c>
      <c r="K98" s="1">
        <v>2.38371443616138E-14</v>
      </c>
      <c r="L98" s="1">
        <v>7.1961433596171203E-3</v>
      </c>
      <c r="M98" s="1">
        <v>1.8819008679587402E-18</v>
      </c>
      <c r="N98" s="1">
        <v>6.4115366512646696E-3</v>
      </c>
      <c r="O98" s="1">
        <v>4.5102013823037296E-3</v>
      </c>
      <c r="P98" s="1">
        <v>3.9095421197622598E-7</v>
      </c>
      <c r="Q98" s="1">
        <v>1.7541832517544601E-11</v>
      </c>
      <c r="R98" s="1">
        <v>1.4933631645489401E-2</v>
      </c>
      <c r="S98" s="1">
        <v>3.3194794499226701E-6</v>
      </c>
      <c r="T98" s="1">
        <v>1.32786719079319E-5</v>
      </c>
      <c r="U98" s="1">
        <v>2.6568309929141201E-3</v>
      </c>
      <c r="V98" s="1">
        <v>5.4704802263390296E-4</v>
      </c>
      <c r="W98" s="1">
        <v>8.6965439944735206E-12</v>
      </c>
      <c r="X98" s="1">
        <v>8.8760648409914495E-10</v>
      </c>
      <c r="Y98" s="1">
        <v>4.34013321680088E-24</v>
      </c>
      <c r="Z98" s="1">
        <v>5.6915058162805599E-5</v>
      </c>
      <c r="AA98" s="1">
        <v>1.9582665825482099E-3</v>
      </c>
      <c r="AB98" s="1">
        <v>2.95805036705623E-9</v>
      </c>
      <c r="AC98" s="1">
        <v>6.7891837966344401E-25</v>
      </c>
      <c r="AD98" s="1">
        <v>1.97025851621566E-3</v>
      </c>
      <c r="AE98" s="1">
        <v>1.2058071519125E-5</v>
      </c>
      <c r="AF98" s="1">
        <v>2.0317360906665501E-7</v>
      </c>
      <c r="AG98" s="1">
        <v>1.58222985984719E-9</v>
      </c>
      <c r="AH98" s="1">
        <v>3.7028185190425901E-10</v>
      </c>
      <c r="AI98" s="1">
        <v>3.8177972541113802E-9</v>
      </c>
      <c r="AJ98" s="1">
        <v>1.32488733862746E-8</v>
      </c>
      <c r="AK98" s="1">
        <v>1.5361544837257999E-7</v>
      </c>
      <c r="AL98" s="1">
        <v>1.2472027930993E-3</v>
      </c>
      <c r="AM98" s="1">
        <v>8.1383541522847897E-9</v>
      </c>
      <c r="AN98" s="1">
        <v>1.1045609721813501E-9</v>
      </c>
      <c r="AO98" s="1">
        <v>0.28782136153644999</v>
      </c>
      <c r="AP98" s="1">
        <v>1.5677015575444499E-8</v>
      </c>
      <c r="AQ98" s="1">
        <v>3.1622170370500503E-2</v>
      </c>
      <c r="AR98" s="1">
        <v>0.118956899551073</v>
      </c>
      <c r="AS98" s="1">
        <v>5.6451109787339003E-11</v>
      </c>
      <c r="AT98" s="1">
        <v>4.5805839452723601E-5</v>
      </c>
      <c r="AU98" s="1">
        <v>1.35199881225224E-11</v>
      </c>
      <c r="AV98" t="s">
        <v>413</v>
      </c>
      <c r="AW98" s="1">
        <v>5.8652774644949899E-6</v>
      </c>
      <c r="AX98" s="1">
        <v>0</v>
      </c>
      <c r="AY98" s="1">
        <v>4.0020243511564397E-33</v>
      </c>
      <c r="AZ98" s="1">
        <v>7.9245322783060001E-43</v>
      </c>
      <c r="BA98" s="1">
        <v>7.9479936557057696E-86</v>
      </c>
      <c r="BB98" t="s">
        <v>414</v>
      </c>
      <c r="BC98" s="1">
        <v>2.8904035692059699E-24</v>
      </c>
      <c r="BD98" s="1">
        <v>1.3873291566376901E-3</v>
      </c>
      <c r="BE98" s="1">
        <v>3.4679259623329401E-3</v>
      </c>
      <c r="BF98" s="1">
        <v>6.4115704665278797E-5</v>
      </c>
      <c r="BG98" s="1">
        <v>3.0070304774911101E-9</v>
      </c>
      <c r="BH98" s="1">
        <v>8.7616882562313201E-4</v>
      </c>
      <c r="BI98" s="1">
        <v>5.0335915953202302E-3</v>
      </c>
      <c r="BJ98" s="1">
        <v>7.1342051795021403E-6</v>
      </c>
      <c r="BK98" s="1">
        <v>0.27642585351646998</v>
      </c>
      <c r="BL98" s="1">
        <v>7.8954933520128105E-5</v>
      </c>
      <c r="BM98" s="1">
        <v>2.8075646161542598E-7</v>
      </c>
      <c r="BN98" s="1">
        <v>1.1229754576357999E-14</v>
      </c>
      <c r="BO98" s="1">
        <v>3.0926890297566303E-5</v>
      </c>
      <c r="BP98" s="1">
        <v>2.0390339996341901E-10</v>
      </c>
      <c r="BQ98" s="1">
        <v>1.4381148712673599E-5</v>
      </c>
      <c r="BR98" s="1">
        <v>1.4348966233846799E-4</v>
      </c>
      <c r="BS98" s="1">
        <v>2.07807164051665E-3</v>
      </c>
      <c r="BT98" s="1">
        <v>2.87994284118708E-6</v>
      </c>
      <c r="BU98" s="1">
        <v>8.6105756586184795E-6</v>
      </c>
      <c r="BV98" s="1">
        <v>4.3285933712053099E-6</v>
      </c>
      <c r="BW98" s="1">
        <v>1.3616124185233501E-6</v>
      </c>
      <c r="BX98" s="1">
        <v>1000000</v>
      </c>
      <c r="BY98" s="1">
        <v>209000</v>
      </c>
      <c r="BZ98" s="1">
        <v>20000</v>
      </c>
      <c r="CA98" s="1">
        <v>0</v>
      </c>
      <c r="CB98" s="1">
        <v>1</v>
      </c>
    </row>
    <row r="99" spans="1:80" x14ac:dyDescent="0.2">
      <c r="A99" s="1">
        <v>392400</v>
      </c>
      <c r="B99" s="1">
        <v>4.2628048137161097E-2</v>
      </c>
      <c r="C99" s="1">
        <v>4.79069392568582E-3</v>
      </c>
      <c r="D99" s="1">
        <v>6.7271653465685796E-2</v>
      </c>
      <c r="E99" s="1">
        <v>4.5180567641391098E-2</v>
      </c>
      <c r="F99" s="1">
        <v>3.6319858462829001E-2</v>
      </c>
      <c r="G99" s="1">
        <v>2.3629597786732601E-2</v>
      </c>
      <c r="H99" s="1">
        <v>8.7514366559272201E-3</v>
      </c>
      <c r="I99" s="1">
        <v>0.23048282258959199</v>
      </c>
      <c r="J99" s="1">
        <v>7.37195186283873E-3</v>
      </c>
      <c r="K99" s="1">
        <v>2.4163380745167801E-14</v>
      </c>
      <c r="L99" s="1">
        <v>6.9671531103789102E-3</v>
      </c>
      <c r="M99" s="1">
        <v>6.0181695991131304E-19</v>
      </c>
      <c r="N99" s="1">
        <v>6.5141106330129902E-3</v>
      </c>
      <c r="O99" s="1">
        <v>4.4019578812263503E-3</v>
      </c>
      <c r="P99" s="1">
        <v>3.1022579174156001E-7</v>
      </c>
      <c r="Q99" s="1">
        <v>1.27691418344499E-11</v>
      </c>
      <c r="R99" s="1">
        <v>1.45254211527794E-2</v>
      </c>
      <c r="S99" s="1">
        <v>3.7268514552322302E-6</v>
      </c>
      <c r="T99" s="1">
        <v>1.48901048361228E-5</v>
      </c>
      <c r="U99" s="1">
        <v>2.3308985450224699E-3</v>
      </c>
      <c r="V99" s="1">
        <v>4.0618330530527603E-4</v>
      </c>
      <c r="W99" s="1">
        <v>6.9014252148078703E-12</v>
      </c>
      <c r="X99" s="1">
        <v>2.7794822028032602E-10</v>
      </c>
      <c r="Y99" s="1">
        <v>1.61104442427521E-25</v>
      </c>
      <c r="Z99" s="1">
        <v>6.09745446338427E-5</v>
      </c>
      <c r="AA99" s="1">
        <v>1.7486039131095899E-3</v>
      </c>
      <c r="AB99" s="1">
        <v>2.8385809003406001E-9</v>
      </c>
      <c r="AC99" s="1">
        <v>4.7109062417803601E-25</v>
      </c>
      <c r="AD99" s="1">
        <v>1.7764494171120201E-3</v>
      </c>
      <c r="AE99" s="1">
        <v>6.9914798934961501E-6</v>
      </c>
      <c r="AF99" s="1">
        <v>9.7544081026354907E-8</v>
      </c>
      <c r="AG99" s="1">
        <v>7.8348868907008697E-10</v>
      </c>
      <c r="AH99" s="1">
        <v>1.8674180249758601E-10</v>
      </c>
      <c r="AI99" s="1">
        <v>1.84090508399204E-9</v>
      </c>
      <c r="AJ99" s="1">
        <v>6.3639162292162803E-9</v>
      </c>
      <c r="AK99" s="1">
        <v>1.06703631809063E-7</v>
      </c>
      <c r="AL99" s="1">
        <v>1.06455579837698E-3</v>
      </c>
      <c r="AM99" s="1">
        <v>3.9718896024148003E-9</v>
      </c>
      <c r="AN99" s="1">
        <v>5.9289238158238696E-10</v>
      </c>
      <c r="AO99" s="1">
        <v>0.28572364068933997</v>
      </c>
      <c r="AP99" s="1">
        <v>7.6914891077803794E-9</v>
      </c>
      <c r="AQ99" s="1">
        <v>3.0964122149771699E-2</v>
      </c>
      <c r="AR99" s="1">
        <v>0.11881307441717601</v>
      </c>
      <c r="AS99" s="1">
        <v>1.8989062777018999E-11</v>
      </c>
      <c r="AT99" s="1">
        <v>4.1165024131732199E-5</v>
      </c>
      <c r="AU99" s="1">
        <v>9.2719088061814795E-12</v>
      </c>
      <c r="AV99" t="s">
        <v>415</v>
      </c>
      <c r="AW99" s="1">
        <v>5.6015250235971704E-6</v>
      </c>
      <c r="AX99" s="1">
        <v>0</v>
      </c>
      <c r="AY99" s="1">
        <v>5.8049206154401096E-35</v>
      </c>
      <c r="AZ99" s="1">
        <v>1.09732699745288E-44</v>
      </c>
      <c r="BA99" s="1">
        <v>1.99006186473821E-89</v>
      </c>
      <c r="BB99" t="s">
        <v>416</v>
      </c>
      <c r="BC99" s="1">
        <v>2.4859623504323399E-25</v>
      </c>
      <c r="BD99" s="1">
        <v>1.22788276379977E-3</v>
      </c>
      <c r="BE99" s="1">
        <v>3.29280782809952E-3</v>
      </c>
      <c r="BF99" s="1">
        <v>5.4331856104060397E-5</v>
      </c>
      <c r="BG99" s="1">
        <v>3.0634889703792002E-9</v>
      </c>
      <c r="BH99" s="1">
        <v>7.4590034312431702E-4</v>
      </c>
      <c r="BI99" s="1">
        <v>4.3567283810221902E-3</v>
      </c>
      <c r="BJ99" s="1">
        <v>5.3794093211709498E-6</v>
      </c>
      <c r="BK99" s="1">
        <v>0.28042765838719202</v>
      </c>
      <c r="BL99" s="1">
        <v>7.9796098187373996E-5</v>
      </c>
      <c r="BM99" s="1">
        <v>2.4381585207082499E-7</v>
      </c>
      <c r="BN99" s="1">
        <v>7.7475485766440907E-15</v>
      </c>
      <c r="BO99" s="1">
        <v>2.9900343807465101E-5</v>
      </c>
      <c r="BP99" s="1">
        <v>1.5219717037485301E-10</v>
      </c>
      <c r="BQ99" s="1">
        <v>1.31143200448202E-5</v>
      </c>
      <c r="BR99" s="1">
        <v>1.5094410619582001E-4</v>
      </c>
      <c r="BS99" s="1">
        <v>2.2029816634657798E-3</v>
      </c>
      <c r="BT99" s="1">
        <v>3.0498378283276298E-6</v>
      </c>
      <c r="BU99" s="1">
        <v>8.2172250300332793E-6</v>
      </c>
      <c r="BV99" s="1">
        <v>3.95690949690915E-6</v>
      </c>
      <c r="BW99" s="1">
        <v>1.4553779592005201E-6</v>
      </c>
      <c r="BX99" s="1">
        <v>1000000</v>
      </c>
      <c r="BY99" s="1">
        <v>209000</v>
      </c>
      <c r="BZ99" s="1">
        <v>20000</v>
      </c>
      <c r="CA99" s="1">
        <v>0</v>
      </c>
      <c r="CB99" s="1">
        <v>1</v>
      </c>
    </row>
    <row r="100" spans="1:80" x14ac:dyDescent="0.2">
      <c r="A100" s="1">
        <v>396000</v>
      </c>
      <c r="B100" s="1">
        <v>4.3509966596099403E-2</v>
      </c>
      <c r="C100" s="1">
        <v>4.82755314382762E-3</v>
      </c>
      <c r="D100" s="1">
        <v>6.7732409716493205E-2</v>
      </c>
      <c r="E100" s="1">
        <v>4.5397700176927902E-2</v>
      </c>
      <c r="F100" s="1">
        <v>3.6904408568258003E-2</v>
      </c>
      <c r="G100" s="1">
        <v>2.39050379194015E-2</v>
      </c>
      <c r="H100" s="1">
        <v>8.7516217980701406E-3</v>
      </c>
      <c r="I100" s="1">
        <v>0.23048338163858501</v>
      </c>
      <c r="J100" s="1">
        <v>6.4900334039004201E-3</v>
      </c>
      <c r="K100" s="1">
        <v>2.4222750349156201E-14</v>
      </c>
      <c r="L100" s="1">
        <v>6.7320187697022596E-3</v>
      </c>
      <c r="M100" s="1">
        <v>1.9348932010845001E-19</v>
      </c>
      <c r="N100" s="1">
        <v>6.5437416638150997E-3</v>
      </c>
      <c r="O100" s="1">
        <v>4.2380040054632202E-3</v>
      </c>
      <c r="P100" s="1">
        <v>2.4560958632069601E-7</v>
      </c>
      <c r="Q100" s="1">
        <v>9.3594189584410804E-12</v>
      </c>
      <c r="R100" s="1">
        <v>1.40865447072261E-2</v>
      </c>
      <c r="S100" s="1">
        <v>4.1359174658980902E-6</v>
      </c>
      <c r="T100" s="1">
        <v>1.62702644295703E-5</v>
      </c>
      <c r="U100" s="1">
        <v>2.02852102290058E-3</v>
      </c>
      <c r="V100" s="1">
        <v>2.9610707597075301E-4</v>
      </c>
      <c r="W100" s="1">
        <v>5.28782306536376E-12</v>
      </c>
      <c r="X100" s="1">
        <v>8.10239778514489E-11</v>
      </c>
      <c r="Y100" s="1">
        <v>4.8771409761029499E-27</v>
      </c>
      <c r="Z100" s="1">
        <v>6.4123580737517099E-5</v>
      </c>
      <c r="AA100" s="1">
        <v>1.5761917778071501E-3</v>
      </c>
      <c r="AB100" s="1">
        <v>2.70149157547565E-9</v>
      </c>
      <c r="AC100" s="1">
        <v>3.2447045331431302E-25</v>
      </c>
      <c r="AD100" s="1">
        <v>1.59102549408096E-3</v>
      </c>
      <c r="AE100" s="1">
        <v>3.9198460291711601E-6</v>
      </c>
      <c r="AF100" s="1">
        <v>4.4759944267580402E-8</v>
      </c>
      <c r="AG100" s="1">
        <v>3.6945500767043299E-10</v>
      </c>
      <c r="AH100" s="1">
        <v>8.95579821816676E-11</v>
      </c>
      <c r="AI100" s="1">
        <v>8.4334532323871198E-10</v>
      </c>
      <c r="AJ100" s="1">
        <v>2.9212063503236999E-9</v>
      </c>
      <c r="AK100" s="1">
        <v>7.2796851924640901E-8</v>
      </c>
      <c r="AL100" s="1">
        <v>9.1267218847144299E-4</v>
      </c>
      <c r="AM100" s="1">
        <v>1.84681795577376E-9</v>
      </c>
      <c r="AN100" s="1">
        <v>3.2136263686800902E-10</v>
      </c>
      <c r="AO100" s="1">
        <v>0.28316792080591202</v>
      </c>
      <c r="AP100" s="1">
        <v>3.5938804984507E-9</v>
      </c>
      <c r="AQ100" s="1">
        <v>3.0260284923725501E-2</v>
      </c>
      <c r="AR100" s="1">
        <v>0.11882114752533</v>
      </c>
      <c r="AS100" s="1">
        <v>5.9842537844385701E-12</v>
      </c>
      <c r="AT100" s="1">
        <v>3.6589725240433E-5</v>
      </c>
      <c r="AU100" s="1">
        <v>6.4850654885465097E-12</v>
      </c>
      <c r="AV100" t="s">
        <v>417</v>
      </c>
      <c r="AW100" s="1">
        <v>5.3430103884367297E-6</v>
      </c>
      <c r="AX100" s="1">
        <v>0</v>
      </c>
      <c r="AY100" s="1">
        <v>6.4857727071716296E-37</v>
      </c>
      <c r="AZ100" s="1">
        <v>1.1802758140460801E-46</v>
      </c>
      <c r="BA100" s="1">
        <v>2.9309155638167399E-93</v>
      </c>
      <c r="BB100" t="s">
        <v>418</v>
      </c>
      <c r="BC100" s="1">
        <v>1.8482767322106901E-26</v>
      </c>
      <c r="BD100" s="1">
        <v>1.08282566189614E-3</v>
      </c>
      <c r="BE100" s="1">
        <v>3.1241358684995901E-3</v>
      </c>
      <c r="BF100" s="1">
        <v>4.5746676087087199E-5</v>
      </c>
      <c r="BG100" s="1">
        <v>3.0831330083869199E-9</v>
      </c>
      <c r="BH100" s="1">
        <v>6.3623730870923103E-4</v>
      </c>
      <c r="BI100" s="1">
        <v>3.73336005711006E-3</v>
      </c>
      <c r="BJ100" s="1">
        <v>4.1169818660149804E-6</v>
      </c>
      <c r="BK100" s="1">
        <v>0.28443166285117699</v>
      </c>
      <c r="BL100" s="1">
        <v>8.0042826195917606E-5</v>
      </c>
      <c r="BM100" s="1">
        <v>2.1006050969424399E-7</v>
      </c>
      <c r="BN100" s="1">
        <v>5.4462892033682599E-15</v>
      </c>
      <c r="BO100" s="1">
        <v>2.8920723055232801E-5</v>
      </c>
      <c r="BP100" s="1">
        <v>1.14897448724216E-10</v>
      </c>
      <c r="BQ100" s="1">
        <v>1.19137441111078E-5</v>
      </c>
      <c r="BR100" s="1">
        <v>1.5540738529250299E-4</v>
      </c>
      <c r="BS100" s="1">
        <v>2.3096814264154499E-3</v>
      </c>
      <c r="BT100" s="1">
        <v>3.2281624473282999E-6</v>
      </c>
      <c r="BU100" s="1">
        <v>7.8367588138748204E-6</v>
      </c>
      <c r="BV100" s="1">
        <v>3.6118056731224598E-6</v>
      </c>
      <c r="BW100" s="1">
        <v>1.5297138146708999E-6</v>
      </c>
      <c r="BX100" s="1">
        <v>1000000</v>
      </c>
      <c r="BY100" s="1">
        <v>209000</v>
      </c>
      <c r="BZ100" s="1">
        <v>20000</v>
      </c>
      <c r="CA100" s="1">
        <v>0</v>
      </c>
      <c r="CB100" s="1">
        <v>1</v>
      </c>
    </row>
    <row r="101" spans="1:80" x14ac:dyDescent="0.2">
      <c r="A101" s="1">
        <v>399600</v>
      </c>
      <c r="B101" s="1">
        <v>4.4308042057774902E-2</v>
      </c>
      <c r="C101" s="1">
        <v>4.86053622573008E-3</v>
      </c>
      <c r="D101" s="1">
        <v>6.8156648651976195E-2</v>
      </c>
      <c r="E101" s="1">
        <v>4.5589233411956899E-2</v>
      </c>
      <c r="F101" s="1">
        <v>3.7457019230108898E-2</v>
      </c>
      <c r="G101" s="1">
        <v>2.4154509154891202E-2</v>
      </c>
      <c r="H101" s="1">
        <v>8.7517552907338692E-3</v>
      </c>
      <c r="I101" s="1">
        <v>0.230483783735105</v>
      </c>
      <c r="J101" s="1">
        <v>5.6919579422248902E-3</v>
      </c>
      <c r="K101" s="1">
        <v>2.33035396553822E-14</v>
      </c>
      <c r="L101" s="1">
        <v>6.4981661789358103E-3</v>
      </c>
      <c r="M101" s="1">
        <v>6.4205024438301603E-20</v>
      </c>
      <c r="N101" s="1">
        <v>6.49289150028341E-3</v>
      </c>
      <c r="O101" s="1">
        <v>4.0339548623188103E-3</v>
      </c>
      <c r="P101" s="1">
        <v>1.95033023820158E-7</v>
      </c>
      <c r="Q101" s="1">
        <v>6.9333418383240903E-12</v>
      </c>
      <c r="R101" s="1">
        <v>1.3641692672980901E-2</v>
      </c>
      <c r="S101" s="1">
        <v>4.6142736801114097E-6</v>
      </c>
      <c r="T101" s="1">
        <v>1.6963529089915401E-5</v>
      </c>
      <c r="U101" s="1">
        <v>1.7580719166797299E-3</v>
      </c>
      <c r="V101" s="1">
        <v>2.1383681770711799E-4</v>
      </c>
      <c r="W101" s="1">
        <v>3.8265985679895198E-12</v>
      </c>
      <c r="X101" s="1">
        <v>2.27672886248058E-11</v>
      </c>
      <c r="Y101" s="1">
        <v>1.3332989332100101E-28</v>
      </c>
      <c r="Z101" s="1">
        <v>6.5552184181457302E-5</v>
      </c>
      <c r="AA101" s="1">
        <v>1.4419872232604701E-3</v>
      </c>
      <c r="AB101" s="1">
        <v>2.5160578489619299E-9</v>
      </c>
      <c r="AC101" s="1">
        <v>2.2452001919242099E-25</v>
      </c>
      <c r="AD101" s="1">
        <v>1.4203822001079001E-3</v>
      </c>
      <c r="AE101" s="1">
        <v>2.16010771414988E-6</v>
      </c>
      <c r="AF101" s="1">
        <v>2.0067381234265199E-8</v>
      </c>
      <c r="AG101" s="1">
        <v>1.6948780136529399E-10</v>
      </c>
      <c r="AH101" s="1">
        <v>4.1697527346332098E-11</v>
      </c>
      <c r="AI101" s="1">
        <v>3.6845060866845499E-10</v>
      </c>
      <c r="AJ101" s="1">
        <v>1.30966942430151E-9</v>
      </c>
      <c r="AK101" s="1">
        <v>4.8995584632168201E-8</v>
      </c>
      <c r="AL101" s="1">
        <v>7.9232797053333599E-4</v>
      </c>
      <c r="AM101" s="1">
        <v>8.3686069472104703E-10</v>
      </c>
      <c r="AN101" s="1">
        <v>1.7934067313853801E-10</v>
      </c>
      <c r="AO101" s="1">
        <v>0.2802490370131</v>
      </c>
      <c r="AP101" s="1">
        <v>1.6318365238062499E-9</v>
      </c>
      <c r="AQ101" s="1">
        <v>2.95346027525413E-2</v>
      </c>
      <c r="AR101" s="1">
        <v>0.118970095295431</v>
      </c>
      <c r="AS101" s="1">
        <v>1.82334187493681E-12</v>
      </c>
      <c r="AT101" s="1">
        <v>3.2281340289116998E-5</v>
      </c>
      <c r="AU101" s="1">
        <v>4.5297947151929496E-12</v>
      </c>
      <c r="AV101" t="s">
        <v>419</v>
      </c>
      <c r="AW101" s="1">
        <v>5.0365567442175697E-6</v>
      </c>
      <c r="AX101" s="1">
        <v>0</v>
      </c>
      <c r="AY101" s="1">
        <v>6.3819240404513197E-39</v>
      </c>
      <c r="AZ101" s="1">
        <v>1.12093387768659E-48</v>
      </c>
      <c r="BA101" s="1">
        <v>3.5689680811016198E-97</v>
      </c>
      <c r="BB101" t="s">
        <v>420</v>
      </c>
      <c r="BC101" s="1">
        <v>1.2754207771518101E-27</v>
      </c>
      <c r="BD101" s="1">
        <v>9.5755970003417697E-4</v>
      </c>
      <c r="BE101" s="1">
        <v>2.9654239153677001E-3</v>
      </c>
      <c r="BF101" s="1">
        <v>3.8332569750253099E-5</v>
      </c>
      <c r="BG101" s="1">
        <v>2.97661189287353E-9</v>
      </c>
      <c r="BH101" s="1">
        <v>5.4741585085390804E-4</v>
      </c>
      <c r="BI101" s="1">
        <v>3.1812722866531801E-3</v>
      </c>
      <c r="BJ101" s="1">
        <v>3.2158757839403302E-6</v>
      </c>
      <c r="BK101" s="1">
        <v>0.28805306163929101</v>
      </c>
      <c r="BL101" s="1">
        <v>7.8538321463722394E-5</v>
      </c>
      <c r="BM101" s="1">
        <v>1.78029334108096E-7</v>
      </c>
      <c r="BN101" s="1">
        <v>3.9127696359540602E-15</v>
      </c>
      <c r="BO101" s="1">
        <v>2.77540623254698E-5</v>
      </c>
      <c r="BP101" s="1">
        <v>8.8069593672186098E-11</v>
      </c>
      <c r="BQ101" s="1">
        <v>1.0715858742173699E-5</v>
      </c>
      <c r="BR101" s="1">
        <v>1.5334304246472801E-4</v>
      </c>
      <c r="BS101" s="1">
        <v>2.4061169974626101E-3</v>
      </c>
      <c r="BT101" s="1">
        <v>3.45744750476765E-6</v>
      </c>
      <c r="BU101" s="1">
        <v>7.4262638986627699E-6</v>
      </c>
      <c r="BV101" s="1">
        <v>3.2841273800403402E-6</v>
      </c>
      <c r="BW101" s="1">
        <v>1.53296833528605E-6</v>
      </c>
      <c r="BX101" s="1">
        <v>1000000</v>
      </c>
      <c r="BY101" s="1">
        <v>209000</v>
      </c>
      <c r="BZ101" s="1">
        <v>20000</v>
      </c>
      <c r="CA101" s="1">
        <v>0</v>
      </c>
      <c r="CB101" s="1">
        <v>1</v>
      </c>
    </row>
    <row r="102" spans="1:80" x14ac:dyDescent="0.2">
      <c r="A102" s="1">
        <v>403200</v>
      </c>
      <c r="B102" s="1">
        <v>4.4980154289529402E-2</v>
      </c>
      <c r="C102" s="1">
        <v>4.8880017765073397E-3</v>
      </c>
      <c r="D102" s="1">
        <v>6.8535002017661995E-2</v>
      </c>
      <c r="E102" s="1">
        <v>4.5753683955533399E-2</v>
      </c>
      <c r="F102" s="1">
        <v>3.7957029560795601E-2</v>
      </c>
      <c r="G102" s="1">
        <v>2.43718341750504E-2</v>
      </c>
      <c r="H102" s="1">
        <v>8.7518514642593095E-3</v>
      </c>
      <c r="I102" s="1">
        <v>0.23048407293402001</v>
      </c>
      <c r="J102" s="1">
        <v>5.0198457104703902E-3</v>
      </c>
      <c r="K102" s="1">
        <v>2.0387474921042201E-14</v>
      </c>
      <c r="L102" s="1">
        <v>6.2818390400735799E-3</v>
      </c>
      <c r="M102" s="1">
        <v>2.34459447360795E-20</v>
      </c>
      <c r="N102" s="1">
        <v>6.3573129577584996E-3</v>
      </c>
      <c r="O102" s="1">
        <v>3.8086357357925101E-3</v>
      </c>
      <c r="P102" s="1">
        <v>1.57025763530057E-7</v>
      </c>
      <c r="Q102" s="1">
        <v>5.2484208440437996E-12</v>
      </c>
      <c r="R102" s="1">
        <v>1.32319309513994E-2</v>
      </c>
      <c r="S102" s="1">
        <v>5.3431750450023301E-6</v>
      </c>
      <c r="T102" s="1">
        <v>1.6223568565821601E-5</v>
      </c>
      <c r="U102" s="1">
        <v>1.53294348574944E-3</v>
      </c>
      <c r="V102" s="1">
        <v>1.5656813760463401E-4</v>
      </c>
      <c r="W102" s="1">
        <v>2.5313655850716201E-12</v>
      </c>
      <c r="X102" s="1">
        <v>6.7505379569626002E-12</v>
      </c>
      <c r="Y102" s="1">
        <v>4.2416895874884002E-30</v>
      </c>
      <c r="Z102" s="1">
        <v>6.3870685968739395E-5</v>
      </c>
      <c r="AA102" s="1">
        <v>1.3520525724216E-3</v>
      </c>
      <c r="AB102" s="1">
        <v>2.2419468624206202E-9</v>
      </c>
      <c r="AC102" s="1">
        <v>1.5482032787030901E-25</v>
      </c>
      <c r="AD102" s="1">
        <v>1.2749703875603901E-3</v>
      </c>
      <c r="AE102" s="1">
        <v>1.2207862304699401E-6</v>
      </c>
      <c r="AF102" s="1">
        <v>9.3076723592918707E-9</v>
      </c>
      <c r="AG102" s="1">
        <v>7.9994352337119299E-11</v>
      </c>
      <c r="AH102" s="1">
        <v>1.9908515951845501E-11</v>
      </c>
      <c r="AI102" s="1">
        <v>1.56201199320807E-10</v>
      </c>
      <c r="AJ102" s="1">
        <v>6.0698065386648797E-10</v>
      </c>
      <c r="AK102" s="1">
        <v>3.1681967152074103E-8</v>
      </c>
      <c r="AL102" s="1">
        <v>7.0767813354683895E-4</v>
      </c>
      <c r="AM102" s="1">
        <v>3.91277778794988E-10</v>
      </c>
      <c r="AN102" s="1">
        <v>1.03671072237216E-10</v>
      </c>
      <c r="AO102" s="1">
        <v>0.27723442111230701</v>
      </c>
      <c r="AP102" s="1">
        <v>7.5909697885642899E-10</v>
      </c>
      <c r="AQ102" s="1">
        <v>2.88422655265957E-2</v>
      </c>
      <c r="AR102" s="1">
        <v>0.119237677202294</v>
      </c>
      <c r="AS102" s="1">
        <v>5.8288343422576004E-13</v>
      </c>
      <c r="AT102" s="1">
        <v>2.8535453408141101E-5</v>
      </c>
      <c r="AU102" s="1">
        <v>3.0385385116170599E-12</v>
      </c>
      <c r="AV102" t="s">
        <v>421</v>
      </c>
      <c r="AW102" s="1">
        <v>4.6091336390613703E-6</v>
      </c>
      <c r="AX102" s="1">
        <v>0</v>
      </c>
      <c r="AY102" s="1">
        <v>7.6115555764661902E-41</v>
      </c>
      <c r="AZ102" s="1">
        <v>1.27357258685502E-50</v>
      </c>
      <c r="BA102" t="s">
        <v>422</v>
      </c>
      <c r="BB102" t="s">
        <v>423</v>
      </c>
      <c r="BC102" s="1">
        <v>9.7920890550900601E-29</v>
      </c>
      <c r="BD102" s="1">
        <v>8.5925177839380298E-4</v>
      </c>
      <c r="BE102" s="1">
        <v>2.8273453976027699E-3</v>
      </c>
      <c r="BF102" s="1">
        <v>3.2230515560466797E-5</v>
      </c>
      <c r="BG102" s="1">
        <v>2.6152748472772702E-9</v>
      </c>
      <c r="BH102" s="1">
        <v>4.8179185443109198E-4</v>
      </c>
      <c r="BI102" s="1">
        <v>2.7269908753584401E-3</v>
      </c>
      <c r="BJ102" s="1">
        <v>2.6018050636924101E-6</v>
      </c>
      <c r="BK102" s="1">
        <v>0.290694009723027</v>
      </c>
      <c r="BL102" s="1">
        <v>7.3398645025802604E-5</v>
      </c>
      <c r="BM102" s="1">
        <v>1.4683905999051399E-7</v>
      </c>
      <c r="BN102" s="1">
        <v>2.9018780794241202E-15</v>
      </c>
      <c r="BO102" s="1">
        <v>2.6070119255661301E-5</v>
      </c>
      <c r="BP102" s="1">
        <v>6.9156980186411702E-11</v>
      </c>
      <c r="BQ102" s="1">
        <v>9.4516953383699004E-6</v>
      </c>
      <c r="BR102" s="1">
        <v>1.3923576405153499E-4</v>
      </c>
      <c r="BS102" s="1">
        <v>2.5076131947149899E-3</v>
      </c>
      <c r="BT102" s="1">
        <v>3.8425288835799303E-6</v>
      </c>
      <c r="BU102" s="1">
        <v>6.9394012044788596E-6</v>
      </c>
      <c r="BV102" s="1">
        <v>2.96696694482482E-6</v>
      </c>
      <c r="BW102" s="1">
        <v>1.38508386618765E-6</v>
      </c>
      <c r="BX102" s="1">
        <v>1000000</v>
      </c>
      <c r="BY102" s="1">
        <v>209000</v>
      </c>
      <c r="BZ102" s="1">
        <v>20000</v>
      </c>
      <c r="CA102" s="1">
        <v>0</v>
      </c>
      <c r="CB102" s="1">
        <v>1</v>
      </c>
    </row>
    <row r="103" spans="1:80" x14ac:dyDescent="0.2">
      <c r="A103" s="1">
        <v>406800</v>
      </c>
      <c r="B103" s="1">
        <v>4.5476776446114101E-2</v>
      </c>
      <c r="C103" s="1">
        <v>4.9080848807429396E-3</v>
      </c>
      <c r="D103" s="1">
        <v>6.8851312932121003E-2</v>
      </c>
      <c r="E103" s="1">
        <v>4.5887452018456801E-2</v>
      </c>
      <c r="F103" s="1">
        <v>3.8371569561340399E-2</v>
      </c>
      <c r="G103" s="1">
        <v>2.4547150999739899E-2</v>
      </c>
      <c r="H103" s="1">
        <v>8.7519199682065101E-3</v>
      </c>
      <c r="I103" s="1">
        <v>0.230484278714716</v>
      </c>
      <c r="J103" s="1">
        <v>4.5232235538857704E-3</v>
      </c>
      <c r="K103" s="1">
        <v>1.4760246024719901E-14</v>
      </c>
      <c r="L103" s="1">
        <v>6.1079637976147001E-3</v>
      </c>
      <c r="M103" s="1">
        <v>1.0452668906239701E-20</v>
      </c>
      <c r="N103" s="1">
        <v>6.1433085847797404E-3</v>
      </c>
      <c r="O103" s="1">
        <v>3.5875683121658702E-3</v>
      </c>
      <c r="P103" s="1">
        <v>1.30508512624546E-7</v>
      </c>
      <c r="Q103" s="1">
        <v>4.1439343510652804E-12</v>
      </c>
      <c r="R103" s="1">
        <v>1.2904059233567499E-2</v>
      </c>
      <c r="S103" s="1">
        <v>6.8956492102907602E-6</v>
      </c>
      <c r="T103" s="1">
        <v>1.3355760909927199E-5</v>
      </c>
      <c r="U103" s="1">
        <v>1.36832419350628E-3</v>
      </c>
      <c r="V103" s="1">
        <v>1.20911502333863E-4</v>
      </c>
      <c r="W103" s="1">
        <v>1.4460463400703799E-12</v>
      </c>
      <c r="X103" s="1">
        <v>2.46414891498264E-12</v>
      </c>
      <c r="Y103" s="1">
        <v>2.4456992603837401E-31</v>
      </c>
      <c r="Z103" s="1">
        <v>5.6944850477379503E-5</v>
      </c>
      <c r="AA103" s="1">
        <v>1.3148296315342999E-3</v>
      </c>
      <c r="AB103" s="1">
        <v>1.82891255238564E-9</v>
      </c>
      <c r="AC103" s="1">
        <v>1.0312104086563701E-25</v>
      </c>
      <c r="AD103" s="1">
        <v>1.1674252720423599E-3</v>
      </c>
      <c r="AE103" s="1">
        <v>7.6063068576840404E-7</v>
      </c>
      <c r="AF103" s="1">
        <v>4.9230763892043699E-9</v>
      </c>
      <c r="AG103" s="1">
        <v>4.2759246799552399E-11</v>
      </c>
      <c r="AH103" s="1">
        <v>1.0716059121661599E-11</v>
      </c>
      <c r="AI103" s="1">
        <v>6.3749923590233098E-11</v>
      </c>
      <c r="AJ103" s="1">
        <v>3.2022252410042701E-10</v>
      </c>
      <c r="AK103" s="1">
        <v>1.8086528561354E-8</v>
      </c>
      <c r="AL103" s="1">
        <v>6.64107396254879E-4</v>
      </c>
      <c r="AM103" s="1">
        <v>2.0799765298346801E-10</v>
      </c>
      <c r="AN103" s="1">
        <v>5.8927022808222302E-11</v>
      </c>
      <c r="AO103" s="1">
        <v>0.27460663324120399</v>
      </c>
      <c r="AP103" s="1">
        <v>3.9639274851780599E-10</v>
      </c>
      <c r="AQ103" s="1">
        <v>2.8271940802864399E-2</v>
      </c>
      <c r="AR103" s="1">
        <v>0.11957527956415</v>
      </c>
      <c r="AS103" s="1">
        <v>2.2474081109109399E-13</v>
      </c>
      <c r="AT103" s="1">
        <v>2.56936238635977E-5</v>
      </c>
      <c r="AU103" s="1">
        <v>1.8210251796175601E-12</v>
      </c>
      <c r="AV103" t="s">
        <v>424</v>
      </c>
      <c r="AW103" s="1">
        <v>3.9797337687559404E-6</v>
      </c>
      <c r="AX103" s="1">
        <v>0</v>
      </c>
      <c r="AY103" s="1">
        <v>1.9501035273275099E-42</v>
      </c>
      <c r="AZ103" s="1">
        <v>2.9924540995022398E-52</v>
      </c>
      <c r="BA103" t="s">
        <v>425</v>
      </c>
      <c r="BB103" t="s">
        <v>426</v>
      </c>
      <c r="BC103" s="1">
        <v>1.1432052074660299E-29</v>
      </c>
      <c r="BD103" s="1">
        <v>7.9527486679609302E-4</v>
      </c>
      <c r="BE103" s="1">
        <v>2.7239315586321099E-3</v>
      </c>
      <c r="BF103" s="1">
        <v>2.76389106441821E-5</v>
      </c>
      <c r="BG103" s="1">
        <v>1.9064317549288199E-9</v>
      </c>
      <c r="BH103" s="1">
        <v>4.4198597655153201E-4</v>
      </c>
      <c r="BI103" s="1">
        <v>2.3986334672967502E-3</v>
      </c>
      <c r="BJ103" s="1">
        <v>2.2367593641232699E-6</v>
      </c>
      <c r="BK103" s="1">
        <v>0.29168231343353501</v>
      </c>
      <c r="BL103" s="1">
        <v>6.2147614831148395E-5</v>
      </c>
      <c r="BM103" s="1">
        <v>1.16068084558021E-7</v>
      </c>
      <c r="BN103" s="1">
        <v>2.26013726066778E-15</v>
      </c>
      <c r="BO103" s="1">
        <v>2.3477890237479999E-5</v>
      </c>
      <c r="BP103" s="1">
        <v>5.6394259669348298E-11</v>
      </c>
      <c r="BQ103" s="1">
        <v>8.0444119548142803E-6</v>
      </c>
      <c r="BR103" s="1">
        <v>1.0760429235330799E-4</v>
      </c>
      <c r="BS103" s="1">
        <v>2.6382412807728298E-3</v>
      </c>
      <c r="BT103" s="1">
        <v>4.7167987861676396E-6</v>
      </c>
      <c r="BU103" s="1">
        <v>6.3427713634535599E-6</v>
      </c>
      <c r="BV103" s="1">
        <v>2.6583738825018799E-6</v>
      </c>
      <c r="BW103" s="1">
        <v>1.0246304072106101E-6</v>
      </c>
      <c r="BX103" s="1">
        <v>1000000</v>
      </c>
      <c r="BY103" s="1">
        <v>209000</v>
      </c>
      <c r="BZ103" s="1">
        <v>20000</v>
      </c>
      <c r="CA103" s="1">
        <v>0</v>
      </c>
      <c r="CB103" s="1">
        <v>1</v>
      </c>
    </row>
    <row r="104" spans="1:80" x14ac:dyDescent="0.2">
      <c r="A104" s="1">
        <v>410400</v>
      </c>
      <c r="B104" s="1">
        <v>4.5764666690849498E-2</v>
      </c>
      <c r="C104" s="1">
        <v>4.9196270224200296E-3</v>
      </c>
      <c r="D104" s="1">
        <v>6.9086606918362103E-2</v>
      </c>
      <c r="E104" s="1">
        <v>4.5985824615520199E-2</v>
      </c>
      <c r="F104" s="1">
        <v>3.8661884966167903E-2</v>
      </c>
      <c r="G104" s="1">
        <v>2.4668529328941102E-2</v>
      </c>
      <c r="H104" s="1">
        <v>8.7519661300780906E-3</v>
      </c>
      <c r="I104" s="1">
        <v>0.23048441729878999</v>
      </c>
      <c r="J104" s="1">
        <v>4.2353333091503598E-3</v>
      </c>
      <c r="K104" s="1">
        <v>7.1996872113847599E-15</v>
      </c>
      <c r="L104" s="1">
        <v>6.0006857565974396E-3</v>
      </c>
      <c r="M104" s="1">
        <v>6.3335091239086701E-21</v>
      </c>
      <c r="N104" s="1">
        <v>5.87999168971849E-3</v>
      </c>
      <c r="O104" s="1">
        <v>3.4002807752991299E-3</v>
      </c>
      <c r="P104" s="1">
        <v>1.14587012488728E-7</v>
      </c>
      <c r="Q104" s="1">
        <v>3.5092318551456501E-12</v>
      </c>
      <c r="R104" s="1">
        <v>1.26738789603612E-2</v>
      </c>
      <c r="S104" s="1">
        <v>1.2163914743881099E-5</v>
      </c>
      <c r="T104" s="1">
        <v>8.6921990856965003E-6</v>
      </c>
      <c r="U104" s="1">
        <v>1.2736309838394899E-3</v>
      </c>
      <c r="V104" s="1">
        <v>1.0271104789628201E-4</v>
      </c>
      <c r="W104" s="1">
        <v>6.0949208046248301E-13</v>
      </c>
      <c r="X104" s="1">
        <v>1.3044685357583001E-12</v>
      </c>
      <c r="Y104" s="1">
        <v>4.0570870214129297E-32</v>
      </c>
      <c r="Z104" s="1">
        <v>4.13497734157824E-5</v>
      </c>
      <c r="AA104" s="1">
        <v>1.3311498835835401E-3</v>
      </c>
      <c r="AB104" s="1">
        <v>1.2127277423038501E-9</v>
      </c>
      <c r="AC104" s="1">
        <v>5.9923010325137001E-26</v>
      </c>
      <c r="AD104" s="1">
        <v>1.10677037401925E-3</v>
      </c>
      <c r="AE104" s="1">
        <v>5.6425456901237197E-7</v>
      </c>
      <c r="AF104" s="1">
        <v>3.29335175149349E-9</v>
      </c>
      <c r="AG104" s="1">
        <v>2.8749206706128101E-11</v>
      </c>
      <c r="AH104" s="1">
        <v>7.2317965730652403E-12</v>
      </c>
      <c r="AI104" s="1">
        <v>1.8854444135168299E-11</v>
      </c>
      <c r="AJ104" s="1">
        <v>2.12597039149383E-10</v>
      </c>
      <c r="AK104" s="1">
        <v>6.8180816505656102E-9</v>
      </c>
      <c r="AL104" s="1">
        <v>6.6246434306662196E-4</v>
      </c>
      <c r="AM104" s="1">
        <v>1.39407479150393E-10</v>
      </c>
      <c r="AN104" s="1">
        <v>2.4957082798628799E-11</v>
      </c>
      <c r="AO104" s="1">
        <v>0.27290206339293199</v>
      </c>
      <c r="AP104" s="1">
        <v>2.5742474927115699E-10</v>
      </c>
      <c r="AQ104" s="1">
        <v>2.79140831673205E-2</v>
      </c>
      <c r="AR104" s="1">
        <v>0.119892774229689</v>
      </c>
      <c r="AS104" s="1">
        <v>1.2119886881139401E-13</v>
      </c>
      <c r="AT104" s="1">
        <v>2.4011536653088702E-5</v>
      </c>
      <c r="AU104" s="1">
        <v>8.2373250227301699E-13</v>
      </c>
      <c r="AV104" t="s">
        <v>427</v>
      </c>
      <c r="AW104" s="1">
        <v>3.0750993444742802E-6</v>
      </c>
      <c r="AX104" s="1">
        <v>0</v>
      </c>
      <c r="AY104" s="1">
        <v>1.92811996031797E-43</v>
      </c>
      <c r="AZ104" s="1">
        <v>2.5473829887755801E-53</v>
      </c>
      <c r="BA104" t="s">
        <v>428</v>
      </c>
      <c r="BB104" s="1">
        <v>0</v>
      </c>
      <c r="BC104" s="1">
        <v>2.8220674082884098E-30</v>
      </c>
      <c r="BD104" s="1">
        <v>7.6940884263633404E-4</v>
      </c>
      <c r="BE104" s="1">
        <v>2.6682850053568901E-3</v>
      </c>
      <c r="BF104" s="1">
        <v>2.4672141978373699E-5</v>
      </c>
      <c r="BG104" s="1">
        <v>9.4181278751153704E-10</v>
      </c>
      <c r="BH104" s="1">
        <v>4.2679068721746699E-4</v>
      </c>
      <c r="BI104" s="1">
        <v>2.2114980488732198E-3</v>
      </c>
      <c r="BJ104" s="1">
        <v>2.1066418947738599E-6</v>
      </c>
      <c r="BK104" s="1">
        <v>0.29079654398438498</v>
      </c>
      <c r="BL104" s="1">
        <v>4.2066564160243397E-5</v>
      </c>
      <c r="BM104" s="1">
        <v>8.46436409337878E-8</v>
      </c>
      <c r="BN104" s="1">
        <v>1.88545698637096E-15</v>
      </c>
      <c r="BO104" s="1">
        <v>1.9601229337185301E-5</v>
      </c>
      <c r="BP104" s="1">
        <v>4.8444931073126798E-11</v>
      </c>
      <c r="BQ104" s="1">
        <v>6.37194052404076E-6</v>
      </c>
      <c r="BR104" s="1">
        <v>5.8162875875727899E-5</v>
      </c>
      <c r="BS104" s="1">
        <v>2.8255022110766298E-3</v>
      </c>
      <c r="BT104" s="1">
        <v>7.7862513287286092E-6</v>
      </c>
      <c r="BU104" s="1">
        <v>5.6556330800610197E-6</v>
      </c>
      <c r="BV104" s="1">
        <v>2.3652528817436501E-6</v>
      </c>
      <c r="BW104" s="1">
        <v>5.08444208448E-7</v>
      </c>
      <c r="BX104" s="1">
        <v>1000000</v>
      </c>
      <c r="BY104" s="1">
        <v>209000</v>
      </c>
      <c r="BZ104" s="1">
        <v>20000</v>
      </c>
      <c r="CA104" s="1">
        <v>0</v>
      </c>
      <c r="CB104" s="1">
        <v>1</v>
      </c>
    </row>
    <row r="105" spans="1:80" x14ac:dyDescent="0.2">
      <c r="A105" s="1">
        <v>414000</v>
      </c>
      <c r="B105" s="1">
        <v>4.5862672412651899E-2</v>
      </c>
      <c r="C105" s="1">
        <v>4.9235302307605797E-3</v>
      </c>
      <c r="D105" s="1">
        <v>6.9228927293837103E-2</v>
      </c>
      <c r="E105" s="1">
        <v>4.6045623782596898E-2</v>
      </c>
      <c r="F105" s="1">
        <v>3.8798625291394502E-2</v>
      </c>
      <c r="G105" s="1">
        <v>2.47259523085319E-2</v>
      </c>
      <c r="H105" s="1">
        <v>8.7519881418270194E-3</v>
      </c>
      <c r="I105" s="1">
        <v>0.230484483359744</v>
      </c>
      <c r="J105" s="1">
        <v>4.1373275873479599E-3</v>
      </c>
      <c r="K105" s="1">
        <v>1.0077314236916399E-15</v>
      </c>
      <c r="L105" s="1">
        <v>5.9629506536348197E-3</v>
      </c>
      <c r="M105" s="1">
        <v>5.32958670637657E-21</v>
      </c>
      <c r="N105" s="1">
        <v>5.6284556019924499E-3</v>
      </c>
      <c r="O105" s="1">
        <v>3.2735572211653398E-3</v>
      </c>
      <c r="P105" s="1">
        <v>1.07858357047536E-7</v>
      </c>
      <c r="Q105" s="1">
        <v>3.2472478419660401E-12</v>
      </c>
      <c r="R105" s="1">
        <v>1.25197585328428E-2</v>
      </c>
      <c r="S105" s="1">
        <v>6.1029244405683403E-5</v>
      </c>
      <c r="T105" s="1">
        <v>5.1022413003473999E-6</v>
      </c>
      <c r="U105" s="1">
        <v>1.24152560836572E-3</v>
      </c>
      <c r="V105" s="1">
        <v>9.6915678791628201E-5</v>
      </c>
      <c r="W105" s="1">
        <v>9.6459618486761099E-14</v>
      </c>
      <c r="X105" s="1">
        <v>1.04014811926855E-12</v>
      </c>
      <c r="Y105" s="1">
        <v>2.14078528073586E-32</v>
      </c>
      <c r="Z105" s="1">
        <v>1.2899631654902299E-5</v>
      </c>
      <c r="AA105" s="1">
        <v>1.3685913628066499E-3</v>
      </c>
      <c r="AB105" s="1">
        <v>3.6151427927678101E-10</v>
      </c>
      <c r="AC105" s="1">
        <v>1.22793375544936E-26</v>
      </c>
      <c r="AD105" s="1">
        <v>1.0891843660813299E-3</v>
      </c>
      <c r="AE105" s="1">
        <v>5.0734316935764896E-7</v>
      </c>
      <c r="AF105" s="1">
        <v>2.8541749945510898E-9</v>
      </c>
      <c r="AG105" s="1">
        <v>2.5268558638387499E-11</v>
      </c>
      <c r="AH105" s="1">
        <v>6.4925127571430299E-12</v>
      </c>
      <c r="AI105" s="1">
        <v>6.6248129500141497E-13</v>
      </c>
      <c r="AJ105" s="1">
        <v>1.8005659368115799E-10</v>
      </c>
      <c r="AK105" s="1">
        <v>3.0291622895664301E-10</v>
      </c>
      <c r="AL105" s="1">
        <v>6.8145221689278404E-4</v>
      </c>
      <c r="AM105" s="1">
        <v>1.2059044636655101E-10</v>
      </c>
      <c r="AN105" s="1">
        <v>1.0726458014141001E-12</v>
      </c>
      <c r="AO105" s="1">
        <v>0.27228928574836803</v>
      </c>
      <c r="AP105" s="1">
        <v>2.17798936619219E-10</v>
      </c>
      <c r="AQ105" s="1">
        <v>2.7787414694236599E-2</v>
      </c>
      <c r="AR105" s="1">
        <v>0.12009277504912599</v>
      </c>
      <c r="AS105" s="1">
        <v>9.4606286609524397E-14</v>
      </c>
      <c r="AT105" s="1">
        <v>2.3459625880155401E-5</v>
      </c>
      <c r="AU105" s="1">
        <v>2.04652896939674E-13</v>
      </c>
      <c r="AV105" t="s">
        <v>429</v>
      </c>
      <c r="AW105" s="1">
        <v>1.6151017957167801E-6</v>
      </c>
      <c r="AX105" s="1">
        <v>0</v>
      </c>
      <c r="AY105" s="1">
        <v>8.2547251536657895E-44</v>
      </c>
      <c r="AZ105" s="1">
        <v>8.7085575430766898E-54</v>
      </c>
      <c r="BA105" t="s">
        <v>430</v>
      </c>
      <c r="BB105" s="1">
        <v>0</v>
      </c>
      <c r="BC105" s="1">
        <v>1.5870803412507301E-30</v>
      </c>
      <c r="BD105" s="1">
        <v>7.7746915123784205E-4</v>
      </c>
      <c r="BE105" s="1">
        <v>2.6852432095364298E-3</v>
      </c>
      <c r="BF105" s="1">
        <v>2.3281092845146501E-5</v>
      </c>
      <c r="BG105" s="1">
        <v>1.3701652328117399E-10</v>
      </c>
      <c r="BH105" s="1">
        <v>4.2415452951654199E-4</v>
      </c>
      <c r="BI105" s="1">
        <v>2.1485860689503299E-3</v>
      </c>
      <c r="BJ105" s="1">
        <v>2.1834422698388498E-6</v>
      </c>
      <c r="BK105" s="1">
        <v>0.289028361300669</v>
      </c>
      <c r="BL105" s="1">
        <v>1.2460194836777599E-5</v>
      </c>
      <c r="BM105" s="1">
        <v>4.3463140641629497E-8</v>
      </c>
      <c r="BN105" s="1">
        <v>1.75220380869737E-15</v>
      </c>
      <c r="BO105" s="1">
        <v>1.47321610376469E-5</v>
      </c>
      <c r="BP105" s="1">
        <v>4.5507220084636898E-11</v>
      </c>
      <c r="BQ105" s="1">
        <v>4.3749015135533498E-6</v>
      </c>
      <c r="BR105" s="1">
        <v>8.3012981384054199E-6</v>
      </c>
      <c r="BS105" s="1">
        <v>2.9579034462560399E-3</v>
      </c>
      <c r="BT105" s="1">
        <v>3.75990731407497E-5</v>
      </c>
      <c r="BU105" s="1">
        <v>5.1773506278064003E-6</v>
      </c>
      <c r="BV105" s="1">
        <v>2.1928180713289601E-6</v>
      </c>
      <c r="BW105" s="1">
        <v>8.5284991524704399E-8</v>
      </c>
      <c r="BX105" s="1">
        <v>1000000</v>
      </c>
      <c r="BY105" s="1">
        <v>209000</v>
      </c>
      <c r="BZ105" s="1">
        <v>20000</v>
      </c>
      <c r="CA105" s="1">
        <v>0</v>
      </c>
      <c r="CB105" s="1">
        <v>1</v>
      </c>
    </row>
    <row r="106" spans="1:80" x14ac:dyDescent="0.2">
      <c r="A106" s="1">
        <v>417600</v>
      </c>
      <c r="B106" s="1">
        <v>4.5877564952942797E-2</v>
      </c>
      <c r="C106" s="1">
        <v>4.9241200535724396E-3</v>
      </c>
      <c r="D106" s="1">
        <v>6.9327991988566498E-2</v>
      </c>
      <c r="E106" s="1">
        <v>4.6088269955873597E-2</v>
      </c>
      <c r="F106" s="1">
        <v>3.8835326726661103E-2</v>
      </c>
      <c r="G106" s="1">
        <v>2.4741737671867301E-2</v>
      </c>
      <c r="H106" s="1">
        <v>8.7519956858906293E-3</v>
      </c>
      <c r="I106" s="1">
        <v>0.23048450599301501</v>
      </c>
      <c r="J106" s="1">
        <v>4.1224350470570699E-3</v>
      </c>
      <c r="K106">
        <f>-0.511914140336867-134</f>
        <v>-134.51191414033687</v>
      </c>
      <c r="L106" s="1">
        <v>5.9571596060522102E-3</v>
      </c>
      <c r="M106" s="1">
        <v>5.2878704086803397E-21</v>
      </c>
      <c r="N106" s="1">
        <v>5.1728949769671304E-3</v>
      </c>
      <c r="O106" s="1">
        <v>3.0929250026818498E-3</v>
      </c>
      <c r="P106" s="1">
        <v>1.031257236129E-7</v>
      </c>
      <c r="Q106" s="1">
        <v>3.0660775144174002E-12</v>
      </c>
      <c r="R106" s="1">
        <v>1.2466052457519399E-2</v>
      </c>
      <c r="S106" s="1">
        <v>3.3049518966886599E-4</v>
      </c>
      <c r="T106" s="1">
        <v>4.7443602734292899E-6</v>
      </c>
      <c r="U106" s="1">
        <v>1.2366529902344101E-3</v>
      </c>
      <c r="V106" s="1">
        <v>9.60525750759593E-5</v>
      </c>
      <c r="W106" s="1">
        <v>4.8976307300338203E-14</v>
      </c>
      <c r="X106" s="1">
        <v>1.00449594660616E-12</v>
      </c>
      <c r="Y106" s="1">
        <v>1.94002185612751E-32</v>
      </c>
      <c r="Z106" s="1">
        <v>6.3923770462895404E-6</v>
      </c>
      <c r="AA106" s="1">
        <v>1.39118595477261E-3</v>
      </c>
      <c r="AB106" s="1">
        <v>2.4046388633372198E-10</v>
      </c>
      <c r="AC106" s="1">
        <v>1.87629952256039E-26</v>
      </c>
      <c r="AD106" s="1">
        <v>1.09116744799658E-3</v>
      </c>
      <c r="AE106" s="1">
        <v>4.9910264589307795E-7</v>
      </c>
      <c r="AF106" s="1">
        <v>2.7919433459900699E-9</v>
      </c>
      <c r="AG106" s="1">
        <v>2.64229937890343E-11</v>
      </c>
      <c r="AH106" s="1">
        <v>7.7198194636503907E-12</v>
      </c>
      <c r="AI106" s="1">
        <v>4.5391537778494601E-14</v>
      </c>
      <c r="AJ106" s="1">
        <v>1.69177863767501E-10</v>
      </c>
      <c r="AK106" s="1">
        <v>6.0940591247972498E-11</v>
      </c>
      <c r="AL106" s="1">
        <v>6.9235007176866599E-4</v>
      </c>
      <c r="AM106" s="1">
        <v>1.13986343877064E-10</v>
      </c>
      <c r="AN106" s="1">
        <v>1.09171682143562E-13</v>
      </c>
      <c r="AO106" s="1">
        <v>0.27220830462483397</v>
      </c>
      <c r="AP106" s="1">
        <v>2.0561195896082899E-10</v>
      </c>
      <c r="AQ106" s="1">
        <v>2.7769061710902401E-2</v>
      </c>
      <c r="AR106" s="1">
        <v>0.12047641860451699</v>
      </c>
      <c r="AS106" s="1">
        <v>8.7576134185798597E-14</v>
      </c>
      <c r="AT106" s="1">
        <v>2.3279769324930799E-5</v>
      </c>
      <c r="AU106" s="1">
        <v>5.8556884298517796E-13</v>
      </c>
      <c r="AV106" t="s">
        <v>431</v>
      </c>
      <c r="AW106" s="1">
        <v>4.3663580101993798E-7</v>
      </c>
      <c r="AX106" s="1">
        <v>0</v>
      </c>
      <c r="AY106" s="1">
        <v>6.6165296586967003E-44</v>
      </c>
      <c r="AZ106" s="1">
        <v>4.89099313203678E-54</v>
      </c>
      <c r="BA106" t="s">
        <v>432</v>
      </c>
      <c r="BB106" s="1">
        <v>0</v>
      </c>
      <c r="BC106" s="1">
        <v>1.3124050929769399E-30</v>
      </c>
      <c r="BD106" s="1">
        <v>8.8433577902893802E-4</v>
      </c>
      <c r="BE106" s="1">
        <v>3.00611133572653E-3</v>
      </c>
      <c r="BF106" s="1">
        <v>2.2851314474293701E-5</v>
      </c>
      <c r="BG106" s="1">
        <v>-3.28952755535113E-86</v>
      </c>
      <c r="BH106" s="1">
        <v>4.0364813901817099E-4</v>
      </c>
      <c r="BI106" s="1">
        <v>2.1397600193999201E-3</v>
      </c>
      <c r="BJ106" s="1">
        <v>2.2273293962386E-6</v>
      </c>
      <c r="BK106" s="1">
        <v>0.28658879516415497</v>
      </c>
      <c r="BL106" s="1">
        <v>7.4033115815414797E-6</v>
      </c>
      <c r="BM106" s="1">
        <v>1.16590700285614E-8</v>
      </c>
      <c r="BN106" s="1">
        <v>1.92797244692954E-15</v>
      </c>
      <c r="BO106" s="1">
        <v>1.5882059383455999E-5</v>
      </c>
      <c r="BP106" s="1">
        <v>5.0834502531971098E-11</v>
      </c>
      <c r="BQ106" s="1">
        <v>4.1338859480823204E-6</v>
      </c>
      <c r="BR106" s="1">
        <v>3.3528962694130897E-8</v>
      </c>
      <c r="BS106" s="1">
        <v>2.4845676134025601E-3</v>
      </c>
      <c r="BT106" s="1">
        <v>2.39876081271919E-4</v>
      </c>
      <c r="BU106" s="1">
        <v>5.5112219993006998E-6</v>
      </c>
      <c r="BV106" s="1">
        <v>2.4131376603997598E-6</v>
      </c>
      <c r="BW106" s="1">
        <v>4.3681415742282602E-8</v>
      </c>
      <c r="BX106" s="1">
        <v>1000000</v>
      </c>
      <c r="BY106" s="1">
        <v>209000</v>
      </c>
      <c r="BZ106" s="1">
        <v>20000</v>
      </c>
      <c r="CA106" s="1">
        <v>0</v>
      </c>
      <c r="CB106" s="1">
        <v>1</v>
      </c>
    </row>
    <row r="107" spans="1:80" x14ac:dyDescent="0.2">
      <c r="A107" s="1">
        <v>421200</v>
      </c>
      <c r="B107" s="1">
        <v>4.5893032276769802E-2</v>
      </c>
      <c r="C107" s="1">
        <v>4.9247321973920699E-3</v>
      </c>
      <c r="D107" s="1">
        <v>6.9418390365534502E-2</v>
      </c>
      <c r="E107" s="1">
        <v>4.6128435474767603E-2</v>
      </c>
      <c r="F107" s="1">
        <v>3.8870004340602803E-2</v>
      </c>
      <c r="G107" s="1">
        <v>2.4757148318575398E-2</v>
      </c>
      <c r="H107" s="1">
        <v>8.7520053892370091E-3</v>
      </c>
      <c r="I107" s="1">
        <v>0.230484535103054</v>
      </c>
      <c r="J107" s="1">
        <v>4.1069677232300397E-3</v>
      </c>
      <c r="K107">
        <f>-0.288241076231627-178</f>
        <v>-178.28824107623163</v>
      </c>
      <c r="L107" s="1">
        <v>5.9511288503553703E-3</v>
      </c>
      <c r="M107" s="1">
        <v>5.2878704086805098E-21</v>
      </c>
      <c r="N107" s="1">
        <v>4.6446406165461598E-3</v>
      </c>
      <c r="O107" s="1">
        <v>2.8666338775468298E-3</v>
      </c>
      <c r="P107" s="1">
        <v>9.7130578053391202E-8</v>
      </c>
      <c r="Q107" s="1">
        <v>2.84015461833426E-12</v>
      </c>
      <c r="R107" s="1">
        <v>1.24113812210621E-2</v>
      </c>
      <c r="S107" s="1">
        <v>3.68395387269665E-4</v>
      </c>
      <c r="T107" s="1">
        <v>4.6283145060101696E-6</v>
      </c>
      <c r="U107" s="1">
        <v>1.23159399763108E-3</v>
      </c>
      <c r="V107" s="1">
        <v>9.5161033383913193E-5</v>
      </c>
      <c r="W107" s="1">
        <v>4.9067003678330899E-14</v>
      </c>
      <c r="X107" s="1">
        <v>9.6863125706724092E-13</v>
      </c>
      <c r="Y107" s="1">
        <v>1.7507536258386399E-32</v>
      </c>
      <c r="Z107" s="1">
        <v>6.43842777103405E-6</v>
      </c>
      <c r="AA107" s="1">
        <v>1.41139379716363E-3</v>
      </c>
      <c r="AB107" s="1">
        <v>2.70704729279671E-10</v>
      </c>
      <c r="AC107" s="1">
        <v>1.8200018940423901E-26</v>
      </c>
      <c r="AD107" s="1">
        <v>1.09267384016552E-3</v>
      </c>
      <c r="AE107" s="1">
        <v>4.9065493927855805E-7</v>
      </c>
      <c r="AF107" s="1">
        <v>2.72851524387358E-9</v>
      </c>
      <c r="AG107" s="1">
        <v>2.7977691113396201E-11</v>
      </c>
      <c r="AH107" s="1">
        <v>9.2946221836168094E-12</v>
      </c>
      <c r="AI107" s="1">
        <v>4.1021981371702198E-14</v>
      </c>
      <c r="AJ107" s="1">
        <v>1.6007386102081801E-10</v>
      </c>
      <c r="AK107" s="1">
        <v>5.5075893426240101E-11</v>
      </c>
      <c r="AL107" s="1">
        <v>6.9983508826023701E-4</v>
      </c>
      <c r="AM107" s="1">
        <v>1.0556147186826201E-10</v>
      </c>
      <c r="AN107" s="1">
        <v>9.6350830144971206E-14</v>
      </c>
      <c r="AO107" s="1">
        <v>0.27215031770831899</v>
      </c>
      <c r="AP107" s="1">
        <v>1.90481621660004E-10</v>
      </c>
      <c r="AQ107" s="1">
        <v>2.7750431446648498E-2</v>
      </c>
      <c r="AR107" s="1">
        <v>0.1210861837947</v>
      </c>
      <c r="AS107" s="1">
        <v>8.0846246555125999E-14</v>
      </c>
      <c r="AT107" s="1">
        <v>2.30200458966412E-5</v>
      </c>
      <c r="AU107" s="1">
        <v>5.6838858256692601E-13</v>
      </c>
      <c r="AV107" t="s">
        <v>433</v>
      </c>
      <c r="AW107" s="1">
        <v>4.1566969668225801E-7</v>
      </c>
      <c r="AX107" s="1">
        <v>0</v>
      </c>
      <c r="AY107" s="1">
        <v>5.0728719782928897E-44</v>
      </c>
      <c r="AZ107" s="1">
        <v>2.4649173392301499E-54</v>
      </c>
      <c r="BA107" t="s">
        <v>434</v>
      </c>
      <c r="BB107" s="1">
        <v>0</v>
      </c>
      <c r="BC107" s="1">
        <v>1.0833146633301599E-30</v>
      </c>
      <c r="BD107" s="1">
        <v>1.0132169424246699E-3</v>
      </c>
      <c r="BE107" s="1">
        <v>3.42393077694211E-3</v>
      </c>
      <c r="BF107" s="1">
        <v>2.2378643792307199E-5</v>
      </c>
      <c r="BG107">
        <f>-0.327003072352593-113</f>
        <v>-113.3270030723526</v>
      </c>
      <c r="BH107" s="1">
        <v>3.74893697905314E-4</v>
      </c>
      <c r="BI107" s="1">
        <v>2.1308439994817698E-3</v>
      </c>
      <c r="BJ107" s="1">
        <v>2.23150731046762E-6</v>
      </c>
      <c r="BK107" s="1">
        <v>0.28381251002768898</v>
      </c>
      <c r="BL107" s="1">
        <v>7.3173179938479797E-6</v>
      </c>
      <c r="BM107" s="1">
        <v>1.1009087252689401E-8</v>
      </c>
      <c r="BN107" s="1">
        <v>1.7510896907112199E-15</v>
      </c>
      <c r="BO107" s="1">
        <v>1.42871611143427E-5</v>
      </c>
      <c r="BP107" s="1">
        <v>4.6951550591306797E-11</v>
      </c>
      <c r="BQ107" s="1">
        <v>3.7908705124418702E-6</v>
      </c>
      <c r="BR107" s="1">
        <v>3.5876458211634997E-8</v>
      </c>
      <c r="BS107" s="1">
        <v>2.5314096265037001E-3</v>
      </c>
      <c r="BT107" s="1">
        <v>2.6230916100722601E-4</v>
      </c>
      <c r="BU107" s="1">
        <v>4.8677854745613201E-6</v>
      </c>
      <c r="BV107" s="1">
        <v>2.1944683569647099E-6</v>
      </c>
      <c r="BW107" s="1">
        <v>4.4173330251053201E-8</v>
      </c>
      <c r="BX107" s="1">
        <v>1000000</v>
      </c>
      <c r="BY107" s="1">
        <v>209000</v>
      </c>
      <c r="BZ107" s="1">
        <v>20000</v>
      </c>
      <c r="CA107" s="1">
        <v>0</v>
      </c>
      <c r="CB107" s="1">
        <v>1</v>
      </c>
    </row>
    <row r="108" spans="1:80" x14ac:dyDescent="0.2">
      <c r="A108" s="1">
        <v>424800</v>
      </c>
      <c r="B108" s="1">
        <v>4.5908339844845797E-2</v>
      </c>
      <c r="C108" s="1">
        <v>4.9253378140992603E-3</v>
      </c>
      <c r="D108" s="1">
        <v>6.9493311774652206E-2</v>
      </c>
      <c r="E108" s="1">
        <v>4.6162612188808197E-2</v>
      </c>
      <c r="F108" s="1">
        <v>3.8900616696073503E-2</v>
      </c>
      <c r="G108" s="1">
        <v>2.47711139474628E-2</v>
      </c>
      <c r="H108" s="1">
        <v>8.7520148997733693E-3</v>
      </c>
      <c r="I108" s="1">
        <v>0.23048456363466299</v>
      </c>
      <c r="J108" s="1">
        <v>4.0916601551540498E-3</v>
      </c>
      <c r="K108">
        <f>-0.326911491416652-223</f>
        <v>-223.32691149141664</v>
      </c>
      <c r="L108" s="1">
        <v>5.9451440242452103E-3</v>
      </c>
      <c r="M108" s="1">
        <v>5.2878704086806602E-21</v>
      </c>
      <c r="N108" s="1">
        <v>4.1909609436554503E-3</v>
      </c>
      <c r="O108" s="1">
        <v>2.65398569908079E-3</v>
      </c>
      <c r="P108" s="1">
        <v>9.1368616319308802E-8</v>
      </c>
      <c r="Q108" s="1">
        <v>2.6266674638130199E-12</v>
      </c>
      <c r="R108" s="1">
        <v>1.23566668268161E-2</v>
      </c>
      <c r="S108" s="1">
        <v>3.7977336714657499E-4</v>
      </c>
      <c r="T108" s="1">
        <v>4.5159082905425996E-6</v>
      </c>
      <c r="U108" s="1">
        <v>1.2265889549119E-3</v>
      </c>
      <c r="V108" s="1">
        <v>9.4283581762495794E-5</v>
      </c>
      <c r="W108" s="1">
        <v>4.77349878992411E-14</v>
      </c>
      <c r="X108" s="1">
        <v>9.3427177650970704E-13</v>
      </c>
      <c r="Y108" s="1">
        <v>1.5810243208814199E-32</v>
      </c>
      <c r="Z108" s="1">
        <v>6.2537164950928401E-6</v>
      </c>
      <c r="AA108" s="1">
        <v>1.42621266301293E-3</v>
      </c>
      <c r="AB108" s="1">
        <v>2.9354546627444502E-10</v>
      </c>
      <c r="AC108" s="1">
        <v>1.79082868192384E-26</v>
      </c>
      <c r="AD108" s="1">
        <v>1.09327768094565E-3</v>
      </c>
      <c r="AE108" s="1">
        <v>4.8240468398351195E-7</v>
      </c>
      <c r="AF108" s="1">
        <v>2.6669334917890201E-9</v>
      </c>
      <c r="AG108" s="1">
        <v>2.91099488253716E-11</v>
      </c>
      <c r="AH108" s="1">
        <v>1.05172512944858E-11</v>
      </c>
      <c r="AI108" s="1">
        <v>3.7855289680549102E-14</v>
      </c>
      <c r="AJ108" s="1">
        <v>1.52384604311153E-10</v>
      </c>
      <c r="AK108" s="1">
        <v>5.16421181288784E-11</v>
      </c>
      <c r="AL108" s="1">
        <v>7.0400558163501105E-4</v>
      </c>
      <c r="AM108" s="1">
        <v>9.7585355914949694E-11</v>
      </c>
      <c r="AN108" s="1">
        <v>8.9716989284832304E-14</v>
      </c>
      <c r="AO108" s="1">
        <v>0.27211510431164898</v>
      </c>
      <c r="AP108" s="1">
        <v>1.76240325706967E-10</v>
      </c>
      <c r="AQ108" s="1">
        <v>2.7731927511102601E-2</v>
      </c>
      <c r="AR108" s="1">
        <v>0.121742508811177</v>
      </c>
      <c r="AS108" s="1">
        <v>7.4657736429654706E-14</v>
      </c>
      <c r="AT108" s="1">
        <v>2.2738765463569701E-5</v>
      </c>
      <c r="AU108" s="1">
        <v>5.5945007276165698E-13</v>
      </c>
      <c r="AV108" t="s">
        <v>435</v>
      </c>
      <c r="AW108" s="1">
        <v>3.9823133851212302E-7</v>
      </c>
      <c r="AX108" s="1">
        <v>0</v>
      </c>
      <c r="AY108" s="1">
        <v>3.8681263200378501E-44</v>
      </c>
      <c r="AZ108" s="1">
        <v>1.22462077606046E-54</v>
      </c>
      <c r="BA108" t="s">
        <v>436</v>
      </c>
      <c r="BB108" s="1">
        <v>0</v>
      </c>
      <c r="BC108" s="1">
        <v>8.9567978803228203E-31</v>
      </c>
      <c r="BD108" s="1">
        <v>1.1149493829424901E-3</v>
      </c>
      <c r="BE108" s="1">
        <v>3.7884321146559401E-3</v>
      </c>
      <c r="BF108" s="1">
        <v>2.1918787593470201E-5</v>
      </c>
      <c r="BG108">
        <f>-0.650576857043152-142</f>
        <v>-142.65057685704315</v>
      </c>
      <c r="BH108" s="1">
        <v>3.4885103715673701E-4</v>
      </c>
      <c r="BI108" s="1">
        <v>2.1220298336018799E-3</v>
      </c>
      <c r="BJ108" s="1">
        <v>2.2271626667725499E-6</v>
      </c>
      <c r="BK108" s="1">
        <v>0.28105838915571402</v>
      </c>
      <c r="BL108" s="1">
        <v>7.1712836735045299E-6</v>
      </c>
      <c r="BM108" s="1">
        <v>1.04642343171868E-8</v>
      </c>
      <c r="BN108" s="1">
        <v>1.63248409343893E-15</v>
      </c>
      <c r="BO108" s="1">
        <v>1.31780788072807E-5</v>
      </c>
      <c r="BP108" s="1">
        <v>4.45267030524728E-11</v>
      </c>
      <c r="BQ108" s="1">
        <v>3.5566215804442001E-6</v>
      </c>
      <c r="BR108" s="1">
        <v>3.640521108404E-8</v>
      </c>
      <c r="BS108" s="1">
        <v>2.5086878982105102E-3</v>
      </c>
      <c r="BT108" s="1">
        <v>2.7279558242354097E-4</v>
      </c>
      <c r="BU108" s="1">
        <v>4.4399230640774801E-6</v>
      </c>
      <c r="BV108" s="1">
        <v>2.0485500998434501E-6</v>
      </c>
      <c r="BW108" s="1">
        <v>4.33736142981864E-8</v>
      </c>
      <c r="BX108" s="1">
        <v>1000000</v>
      </c>
      <c r="BY108" s="1">
        <v>209000</v>
      </c>
      <c r="BZ108" s="1">
        <v>20000</v>
      </c>
      <c r="CA108" s="1">
        <v>0</v>
      </c>
      <c r="CB108" s="1">
        <v>1</v>
      </c>
    </row>
    <row r="109" spans="1:80" x14ac:dyDescent="0.2">
      <c r="A109" s="1">
        <v>428400</v>
      </c>
      <c r="B109" s="1">
        <v>4.5923206252431001E-2</v>
      </c>
      <c r="C109" s="1">
        <v>4.9259257814732102E-3</v>
      </c>
      <c r="D109" s="1">
        <v>6.9558180906773001E-2</v>
      </c>
      <c r="E109" s="1">
        <v>4.6192818103060598E-2</v>
      </c>
      <c r="F109" s="1">
        <v>3.89282461992672E-2</v>
      </c>
      <c r="G109" s="1">
        <v>2.4783980030006501E-2</v>
      </c>
      <c r="H109" s="1">
        <v>8.7520241379530003E-3</v>
      </c>
      <c r="I109" s="1">
        <v>0.23048459134920199</v>
      </c>
      <c r="J109" s="1">
        <v>4.0767937475688996E-3</v>
      </c>
      <c r="K109">
        <f>-0.130655703428543-246</f>
        <v>-246.13065570342854</v>
      </c>
      <c r="L109" s="1">
        <v>5.9393160019960501E-3</v>
      </c>
      <c r="M109" s="1">
        <v>5.2878704086807904E-21</v>
      </c>
      <c r="N109" s="1">
        <v>3.7959525355563302E-3</v>
      </c>
      <c r="O109" s="1">
        <v>2.4527395189664E-3</v>
      </c>
      <c r="P109" s="1">
        <v>8.5833567782815598E-8</v>
      </c>
      <c r="Q109" s="1">
        <v>2.4251161534874301E-12</v>
      </c>
      <c r="R109" s="1">
        <v>1.23032393502596E-2</v>
      </c>
      <c r="S109" s="1">
        <v>3.7429805403417802E-4</v>
      </c>
      <c r="T109" s="1">
        <v>4.4089882962933702E-6</v>
      </c>
      <c r="U109" s="1">
        <v>1.22172977818546E-3</v>
      </c>
      <c r="V109" s="1">
        <v>9.3436057969701404E-5</v>
      </c>
      <c r="W109" s="1">
        <v>4.5838101154048301E-14</v>
      </c>
      <c r="X109" s="1">
        <v>9.0195268465090204E-13</v>
      </c>
      <c r="Y109" s="1">
        <v>1.4314278194137801E-32</v>
      </c>
      <c r="Z109" s="1">
        <v>5.9597236018739697E-6</v>
      </c>
      <c r="AA109" s="1">
        <v>1.4375286224363401E-3</v>
      </c>
      <c r="AB109" s="1">
        <v>3.1116933856281802E-10</v>
      </c>
      <c r="AC109" s="1">
        <v>1.77930362946943E-26</v>
      </c>
      <c r="AD109" s="1">
        <v>1.0933717891877799E-3</v>
      </c>
      <c r="AE109" s="1">
        <v>4.74496140808475E-7</v>
      </c>
      <c r="AF109" s="1">
        <v>2.6082435671309299E-9</v>
      </c>
      <c r="AG109" s="1">
        <v>2.98904021095946E-11</v>
      </c>
      <c r="AH109" s="1">
        <v>1.1439928620122999E-11</v>
      </c>
      <c r="AI109" s="1">
        <v>3.5466017869252297E-14</v>
      </c>
      <c r="AJ109" s="1">
        <v>1.4579991659988599E-10</v>
      </c>
      <c r="AK109" s="1">
        <v>4.9425609391078802E-11</v>
      </c>
      <c r="AL109" s="1">
        <v>7.06247075079112E-4</v>
      </c>
      <c r="AM109" s="1">
        <v>9.0282454837216697E-11</v>
      </c>
      <c r="AN109" s="1">
        <v>8.6400046088407396E-14</v>
      </c>
      <c r="AO109" s="1">
        <v>0.27210005361680101</v>
      </c>
      <c r="AP109" s="1">
        <v>1.6325739593069101E-10</v>
      </c>
      <c r="AQ109" s="1">
        <v>2.7713893520601399E-2</v>
      </c>
      <c r="AR109" s="1">
        <v>0.12241168790901601</v>
      </c>
      <c r="AS109" s="1">
        <v>6.90188200010452E-14</v>
      </c>
      <c r="AT109" s="1">
        <v>2.2451265551778499E-5</v>
      </c>
      <c r="AU109" s="1">
        <v>5.5594658685989803E-13</v>
      </c>
      <c r="AV109" t="s">
        <v>437</v>
      </c>
      <c r="AW109" s="1">
        <v>3.8433150793949598E-7</v>
      </c>
      <c r="AX109" s="1">
        <v>0</v>
      </c>
      <c r="AY109" s="1">
        <v>2.9518236846424399E-44</v>
      </c>
      <c r="AZ109" s="1">
        <v>6.0711212042024098E-55</v>
      </c>
      <c r="BA109" t="s">
        <v>438</v>
      </c>
      <c r="BB109" s="1">
        <v>0</v>
      </c>
      <c r="BC109" s="1">
        <v>7.4273785901908599E-31</v>
      </c>
      <c r="BD109" s="1">
        <v>1.1943145252150101E-3</v>
      </c>
      <c r="BE109" s="1">
        <v>4.1058512103230201E-3</v>
      </c>
      <c r="BF109" s="1">
        <v>2.1479628779014501E-5</v>
      </c>
      <c r="BG109">
        <f>-0.357470577011797-157</f>
        <v>-157.35747057701181</v>
      </c>
      <c r="BH109" s="1">
        <v>3.2604805271231998E-4</v>
      </c>
      <c r="BI109" s="1">
        <v>2.1134737675986598E-3</v>
      </c>
      <c r="BJ109" s="1">
        <v>2.2181437165519802E-6</v>
      </c>
      <c r="BK109" s="1">
        <v>0.27838024846759102</v>
      </c>
      <c r="BL109" s="1">
        <v>7.0141427521950704E-6</v>
      </c>
      <c r="BM109" s="1">
        <v>1.0023852431529099E-8</v>
      </c>
      <c r="BN109" s="1">
        <v>1.5453728000594499E-15</v>
      </c>
      <c r="BO109" s="1">
        <v>1.2357286749058301E-5</v>
      </c>
      <c r="BP109" s="1">
        <v>4.28933961168647E-11</v>
      </c>
      <c r="BQ109" s="1">
        <v>3.3805751824835599E-6</v>
      </c>
      <c r="BR109" s="1">
        <v>3.5840665408890602E-8</v>
      </c>
      <c r="BS109" s="1">
        <v>2.44420641750166E-3</v>
      </c>
      <c r="BT109" s="1">
        <v>2.7591580611653898E-4</v>
      </c>
      <c r="BU109" s="1">
        <v>4.13318520002261E-6</v>
      </c>
      <c r="BV109" s="1">
        <v>1.9412903708617598E-6</v>
      </c>
      <c r="BW109" s="1">
        <v>4.2026489836271899E-8</v>
      </c>
      <c r="BX109" s="1">
        <v>1000000</v>
      </c>
      <c r="BY109" s="1">
        <v>209000</v>
      </c>
      <c r="BZ109" s="1">
        <v>20000</v>
      </c>
      <c r="CA109" s="1">
        <v>0</v>
      </c>
      <c r="CB109" s="1">
        <v>1</v>
      </c>
    </row>
    <row r="110" spans="1:80" x14ac:dyDescent="0.2">
      <c r="A110" s="1">
        <v>432000</v>
      </c>
      <c r="B110" s="1">
        <v>4.5937500884441103E-2</v>
      </c>
      <c r="C110" s="1">
        <v>4.92649095255469E-3</v>
      </c>
      <c r="D110" s="1">
        <v>6.9615940082671302E-2</v>
      </c>
      <c r="E110" s="1">
        <v>4.6220131608072999E-2</v>
      </c>
      <c r="F110" s="1">
        <v>3.8953570608239799E-2</v>
      </c>
      <c r="G110" s="1">
        <v>2.4795955850451801E-2</v>
      </c>
      <c r="H110" s="1">
        <v>8.7520330563054406E-3</v>
      </c>
      <c r="I110" s="1">
        <v>0.23048461810425899</v>
      </c>
      <c r="J110" s="1">
        <v>4.0624991155587802E-3</v>
      </c>
      <c r="K110">
        <f>-0.694294531652918-270</f>
        <v>-270.69429453165293</v>
      </c>
      <c r="L110" s="1">
        <v>5.9336974701104999E-3</v>
      </c>
      <c r="M110" s="1">
        <v>5.2878704086809002E-21</v>
      </c>
      <c r="N110" s="1">
        <v>3.4482776004818002E-3</v>
      </c>
      <c r="O110" s="1">
        <v>2.2620693899759398E-3</v>
      </c>
      <c r="P110" s="1">
        <v>8.0523928320116598E-8</v>
      </c>
      <c r="Q110" s="1">
        <v>2.2351722558866399E-12</v>
      </c>
      <c r="R110" s="1">
        <v>1.2251771682818101E-2</v>
      </c>
      <c r="S110" s="1">
        <v>3.5864080842075701E-4</v>
      </c>
      <c r="T110" s="1">
        <v>4.3082110368135001E-6</v>
      </c>
      <c r="U110" s="1">
        <v>1.21705900197257E-3</v>
      </c>
      <c r="V110" s="1">
        <v>9.2625435002849295E-5</v>
      </c>
      <c r="W110" s="1">
        <v>4.3699996659876802E-14</v>
      </c>
      <c r="X110" s="1">
        <v>8.7182571685661305E-13</v>
      </c>
      <c r="Y110" s="1">
        <v>1.3005050966825099E-32</v>
      </c>
      <c r="Z110" s="1">
        <v>5.61362585645044E-6</v>
      </c>
      <c r="AA110" s="1">
        <v>1.4464998610002301E-3</v>
      </c>
      <c r="AB110" s="1">
        <v>3.2456502260756202E-10</v>
      </c>
      <c r="AC110" s="1">
        <v>1.7778031451361301E-26</v>
      </c>
      <c r="AD110" s="1">
        <v>1.0931678437333301E-3</v>
      </c>
      <c r="AE110" s="1">
        <v>4.6698747287998E-7</v>
      </c>
      <c r="AF110" s="1">
        <v>2.5528335997334899E-9</v>
      </c>
      <c r="AG110" s="1">
        <v>3.0395496550779999E-11</v>
      </c>
      <c r="AH110" s="1">
        <v>1.21228299012256E-11</v>
      </c>
      <c r="AI110" s="1">
        <v>3.3580541741451398E-14</v>
      </c>
      <c r="AJ110" s="1">
        <v>1.40070963458122E-10</v>
      </c>
      <c r="AK110" s="1">
        <v>4.7880477405829502E-11</v>
      </c>
      <c r="AL110" s="1">
        <v>7.0734070012588596E-4</v>
      </c>
      <c r="AM110" s="1">
        <v>8.3716711938530695E-11</v>
      </c>
      <c r="AN110" s="1">
        <v>8.4987141189468703E-14</v>
      </c>
      <c r="AO110" s="1">
        <v>0.272101871233139</v>
      </c>
      <c r="AP110" s="1">
        <v>1.5162301562301701E-10</v>
      </c>
      <c r="AQ110" s="1">
        <v>2.7696493910160699E-2</v>
      </c>
      <c r="AR110" s="1">
        <v>0.123072110196323</v>
      </c>
      <c r="AS110" s="1">
        <v>6.3901045173532895E-14</v>
      </c>
      <c r="AT110" s="1">
        <v>2.2167172716906799E-5</v>
      </c>
      <c r="AU110" s="1">
        <v>5.5553371910960898E-13</v>
      </c>
      <c r="AV110" t="s">
        <v>439</v>
      </c>
      <c r="AW110" s="1">
        <v>3.7302065480309198E-7</v>
      </c>
      <c r="AX110" s="1">
        <v>0</v>
      </c>
      <c r="AY110" s="1">
        <v>2.2625937553445299E-44</v>
      </c>
      <c r="AZ110" s="1">
        <v>3.02651844079423E-55</v>
      </c>
      <c r="BA110" t="s">
        <v>440</v>
      </c>
      <c r="BB110" s="1">
        <v>0</v>
      </c>
      <c r="BC110" s="1">
        <v>6.18110768394544E-31</v>
      </c>
      <c r="BD110" s="1">
        <v>1.25548481272533E-3</v>
      </c>
      <c r="BE110" s="1">
        <v>4.3821850531496499E-3</v>
      </c>
      <c r="BF110" s="1">
        <v>2.1064184454056901E-5</v>
      </c>
      <c r="BG110">
        <f>-0.261517194984912-172</f>
        <v>-172.26151719498492</v>
      </c>
      <c r="BH110" s="1">
        <v>3.0643366399460902E-4</v>
      </c>
      <c r="BI110" s="1">
        <v>2.1052479411043899E-3</v>
      </c>
      <c r="BJ110" s="1">
        <v>2.20662322055442E-6</v>
      </c>
      <c r="BK110" s="1">
        <v>0.27580703735468998</v>
      </c>
      <c r="BL110" s="1">
        <v>6.8547563405883699E-6</v>
      </c>
      <c r="BM110" s="1">
        <v>9.6612275004518699E-9</v>
      </c>
      <c r="BN110" s="1">
        <v>1.47627397008886E-15</v>
      </c>
      <c r="BO110" s="1">
        <v>1.17164849891777E-5</v>
      </c>
      <c r="BP110" s="1">
        <v>4.1712541282222597E-11</v>
      </c>
      <c r="BQ110" s="1">
        <v>3.2374408434379501E-6</v>
      </c>
      <c r="BR110" s="1">
        <v>3.4626070904780303E-8</v>
      </c>
      <c r="BS110" s="1">
        <v>2.3557290431371002E-3</v>
      </c>
      <c r="BT110" s="1">
        <v>2.7427818274216198E-4</v>
      </c>
      <c r="BU110" s="1">
        <v>3.8997409285128398E-6</v>
      </c>
      <c r="BV110" s="1">
        <v>1.85567981827454E-6</v>
      </c>
      <c r="BW110" s="1">
        <v>4.04150507174778E-8</v>
      </c>
      <c r="BX110" s="1">
        <v>1000000</v>
      </c>
      <c r="BY110" s="1">
        <v>209000</v>
      </c>
      <c r="BZ110" s="1">
        <v>20000</v>
      </c>
      <c r="CA110" s="1">
        <v>0</v>
      </c>
      <c r="CB110" s="1">
        <v>1</v>
      </c>
    </row>
    <row r="111" spans="1:80" x14ac:dyDescent="0.2">
      <c r="A111" s="1">
        <v>435600</v>
      </c>
      <c r="B111" s="1">
        <v>4.5951167524203702E-2</v>
      </c>
      <c r="C111" s="1">
        <v>4.9270311265281501E-3</v>
      </c>
      <c r="D111" s="1">
        <v>6.9668333685562397E-2</v>
      </c>
      <c r="E111" s="1">
        <v>4.6245180383548003E-2</v>
      </c>
      <c r="F111" s="1">
        <v>3.8977028116580603E-2</v>
      </c>
      <c r="G111" s="1">
        <v>2.4807170731275401E-2</v>
      </c>
      <c r="H111" s="1">
        <v>8.7520416276607206E-3</v>
      </c>
      <c r="I111" s="1">
        <v>0.23048464381832501</v>
      </c>
      <c r="J111" s="1">
        <v>4.0488324757962102E-3</v>
      </c>
      <c r="K111">
        <f>-0.437951961902847-293</f>
        <v>-293.43795196190285</v>
      </c>
      <c r="L111" s="1">
        <v>5.9283122500177103E-3</v>
      </c>
      <c r="M111" s="1">
        <v>5.2878704086810003E-21</v>
      </c>
      <c r="N111" s="1">
        <v>3.1394655469023998E-3</v>
      </c>
      <c r="O111" s="1">
        <v>2.0816940031288698E-3</v>
      </c>
      <c r="P111" s="1">
        <v>7.5438529295944898E-8</v>
      </c>
      <c r="Q111" s="1">
        <v>2.0565151035944699E-12</v>
      </c>
      <c r="R111" s="1">
        <v>1.22025772927726E-2</v>
      </c>
      <c r="S111" s="1">
        <v>3.3740083100216998E-4</v>
      </c>
      <c r="T111" s="1">
        <v>4.21367895664702E-6</v>
      </c>
      <c r="U111" s="1">
        <v>1.2125948131209E-3</v>
      </c>
      <c r="V111" s="1">
        <v>9.1854363577621194E-5</v>
      </c>
      <c r="W111" s="1">
        <v>4.1492073265527199E-14</v>
      </c>
      <c r="X111" s="1">
        <v>8.4386925313434E-13</v>
      </c>
      <c r="Y111" s="1">
        <v>1.1861718248852401E-32</v>
      </c>
      <c r="Z111" s="1">
        <v>5.2472458044018901E-6</v>
      </c>
      <c r="AA111" s="1">
        <v>1.4538510672722901E-3</v>
      </c>
      <c r="AB111" s="1">
        <v>3.3444742407745402E-10</v>
      </c>
      <c r="AC111" s="1">
        <v>1.7823195772898799E-26</v>
      </c>
      <c r="AD111" s="1">
        <v>1.0927880917746501E-3</v>
      </c>
      <c r="AE111" s="1">
        <v>4.5989563349091099E-7</v>
      </c>
      <c r="AF111" s="1">
        <v>2.500782004073E-9</v>
      </c>
      <c r="AG111" s="1">
        <v>3.0691489227329601E-11</v>
      </c>
      <c r="AH111" s="1">
        <v>1.26193803927074E-11</v>
      </c>
      <c r="AI111" s="1">
        <v>3.2036597764784898E-14</v>
      </c>
      <c r="AJ111" s="1">
        <v>1.35009717957775E-10</v>
      </c>
      <c r="AK111" s="1">
        <v>4.67251785283821E-11</v>
      </c>
      <c r="AL111" s="1">
        <v>7.0773160456912097E-4</v>
      </c>
      <c r="AM111" s="1">
        <v>7.7871099453334906E-11</v>
      </c>
      <c r="AN111" s="1">
        <v>8.4752440778329695E-14</v>
      </c>
      <c r="AO111" s="1">
        <v>0.27211737090497601</v>
      </c>
      <c r="AP111" s="1">
        <v>1.4129038154229999E-10</v>
      </c>
      <c r="AQ111" s="1">
        <v>2.7679804078789502E-2</v>
      </c>
      <c r="AR111" s="1">
        <v>0.1237105573902</v>
      </c>
      <c r="AS111" s="1">
        <v>5.9262323173564403E-14</v>
      </c>
      <c r="AT111" s="1">
        <v>2.18921423203914E-5</v>
      </c>
      <c r="AU111" s="1">
        <v>5.5697753138073301E-13</v>
      </c>
      <c r="AV111">
        <f>-0.288358337648466-314</f>
        <v>-314.28835833764845</v>
      </c>
      <c r="AW111" s="1">
        <v>3.6357036671438099E-7</v>
      </c>
      <c r="AX111" s="1">
        <v>0</v>
      </c>
      <c r="AY111" s="1">
        <v>1.7457172825182399E-44</v>
      </c>
      <c r="AZ111" s="1">
        <v>1.52488524476806E-55</v>
      </c>
      <c r="BA111" t="s">
        <v>441</v>
      </c>
      <c r="BB111" s="1">
        <v>0</v>
      </c>
      <c r="BC111" s="1">
        <v>5.1636171198339296E-31</v>
      </c>
      <c r="BD111" s="1">
        <v>1.3019082994499399E-3</v>
      </c>
      <c r="BE111" s="1">
        <v>4.6228857295592804E-3</v>
      </c>
      <c r="BF111" s="1">
        <v>2.0673166567593801E-5</v>
      </c>
      <c r="BG111">
        <f>-0.224732868316683-187</f>
        <v>-187.22473286831669</v>
      </c>
      <c r="BH111" s="1">
        <v>2.8970712859120701E-4</v>
      </c>
      <c r="BI111" s="1">
        <v>2.09738314648685E-3</v>
      </c>
      <c r="BJ111" s="1">
        <v>2.19387327371187E-6</v>
      </c>
      <c r="BK111" s="1">
        <v>0.27335319074536601</v>
      </c>
      <c r="BL111" s="1">
        <v>6.6956957210077403E-6</v>
      </c>
      <c r="BM111" s="1">
        <v>9.3556371935599602E-9</v>
      </c>
      <c r="BN111" s="1">
        <v>1.41790946231714E-15</v>
      </c>
      <c r="BO111" s="1">
        <v>1.1194099378769801E-5</v>
      </c>
      <c r="BP111" s="1">
        <v>4.07989859694516E-11</v>
      </c>
      <c r="BQ111" s="1">
        <v>3.1137609239654401E-6</v>
      </c>
      <c r="BR111" s="1">
        <v>3.30429365494182E-8</v>
      </c>
      <c r="BS111" s="1">
        <v>2.2542428781143499E-3</v>
      </c>
      <c r="BT111" s="1">
        <v>2.6963486623887001E-4</v>
      </c>
      <c r="BU111" s="1">
        <v>3.7132714282449799E-6</v>
      </c>
      <c r="BV111" s="1">
        <v>1.7826757701835301E-6</v>
      </c>
      <c r="BW111" s="1">
        <v>3.8693276788406299E-8</v>
      </c>
      <c r="BX111" s="1">
        <v>1000000</v>
      </c>
      <c r="BY111" s="1">
        <v>209000</v>
      </c>
      <c r="BZ111" s="1">
        <v>20000</v>
      </c>
      <c r="CA111" s="1">
        <v>0</v>
      </c>
      <c r="CB111" s="1">
        <v>1</v>
      </c>
    </row>
    <row r="112" spans="1:80" x14ac:dyDescent="0.2">
      <c r="A112" s="1">
        <v>439200</v>
      </c>
      <c r="B112" s="1">
        <v>4.5964190508362701E-2</v>
      </c>
      <c r="C112" s="1">
        <v>4.9275457066438504E-3</v>
      </c>
      <c r="D112" s="1">
        <v>6.9716464507278503E-2</v>
      </c>
      <c r="E112" s="1">
        <v>4.62683536323703E-2</v>
      </c>
      <c r="F112" s="1">
        <v>3.8998913085792203E-2</v>
      </c>
      <c r="G112" s="1">
        <v>2.4817707597949001E-2</v>
      </c>
      <c r="H112" s="1">
        <v>8.75204983863416E-3</v>
      </c>
      <c r="I112" s="1">
        <v>0.23048466845124499</v>
      </c>
      <c r="J112" s="1">
        <v>4.0358094916371299E-3</v>
      </c>
      <c r="K112">
        <f>-0.282582476555532-316</f>
        <v>-316.28258247655555</v>
      </c>
      <c r="L112" s="1">
        <v>5.9231682861918301E-3</v>
      </c>
      <c r="M112" s="1">
        <v>5.2878704086810898E-21</v>
      </c>
      <c r="N112" s="1">
        <v>2.8630283750217902E-3</v>
      </c>
      <c r="O112" s="1">
        <v>1.9114976990697299E-3</v>
      </c>
      <c r="P112" s="1">
        <v>7.0575061588266001E-8</v>
      </c>
      <c r="Q112" s="1">
        <v>1.88878279061378E-12</v>
      </c>
      <c r="R112" s="1">
        <v>1.2155762926509101E-2</v>
      </c>
      <c r="S112" s="1">
        <v>3.13596725950184E-4</v>
      </c>
      <c r="T112" s="1">
        <v>4.1252186681182198E-6</v>
      </c>
      <c r="U112" s="1">
        <v>1.20834214223786E-3</v>
      </c>
      <c r="V112" s="1">
        <v>9.1123184311615207E-5</v>
      </c>
      <c r="W112" s="1">
        <v>3.9307003565312898E-14</v>
      </c>
      <c r="X112" s="1">
        <v>8.1798015203520095E-13</v>
      </c>
      <c r="Y112" s="1">
        <v>1.08627485585625E-32</v>
      </c>
      <c r="Z112" s="1">
        <v>4.8788001534373797E-6</v>
      </c>
      <c r="AA112" s="1">
        <v>1.4600431904249001E-3</v>
      </c>
      <c r="AB112" s="1">
        <v>3.41370073903633E-10</v>
      </c>
      <c r="AC112" s="1">
        <v>1.7905357638636299E-26</v>
      </c>
      <c r="AD112" s="1">
        <v>1.0923059844793199E-3</v>
      </c>
      <c r="AE112" s="1">
        <v>4.5321621540290802E-7</v>
      </c>
      <c r="AF112" s="1">
        <v>2.45201082257663E-9</v>
      </c>
      <c r="AG112" s="1">
        <v>3.0831487230946899E-11</v>
      </c>
      <c r="AH112" s="1">
        <v>1.2973095038686701E-11</v>
      </c>
      <c r="AI112" s="1">
        <v>3.0732363231202203E-14</v>
      </c>
      <c r="AJ112" s="1">
        <v>1.3047658443793601E-10</v>
      </c>
      <c r="AK112" s="1">
        <v>4.5799300845932199E-11</v>
      </c>
      <c r="AL112" s="1">
        <v>7.0767195812502896E-4</v>
      </c>
      <c r="AM112" s="1">
        <v>7.2690688361164096E-11</v>
      </c>
      <c r="AN112" s="1">
        <v>8.5280061300835097E-14</v>
      </c>
      <c r="AO112" s="1">
        <v>0.272143739889392</v>
      </c>
      <c r="AP112" s="1">
        <v>1.3215087298513201E-10</v>
      </c>
      <c r="AQ112" s="1">
        <v>2.7663850315341802E-2</v>
      </c>
      <c r="AR112" s="1">
        <v>0.12431950559733999</v>
      </c>
      <c r="AS112" s="1">
        <v>5.5056926453208503E-14</v>
      </c>
      <c r="AT112" s="1">
        <v>2.1629196791556299E-5</v>
      </c>
      <c r="AU112" s="1">
        <v>5.5956309274630201E-13</v>
      </c>
      <c r="AV112" t="s">
        <v>442</v>
      </c>
      <c r="AW112" s="1">
        <v>3.5545471103973502E-7</v>
      </c>
      <c r="AX112" s="1">
        <v>0</v>
      </c>
      <c r="AY112" s="1">
        <v>1.35738451525454E-44</v>
      </c>
      <c r="AZ112" s="1">
        <v>7.7886280370919897E-56</v>
      </c>
      <c r="BA112" t="s">
        <v>443</v>
      </c>
      <c r="BB112" s="1">
        <v>0</v>
      </c>
      <c r="BC112" s="1">
        <v>4.3303420425106797E-31</v>
      </c>
      <c r="BD112" s="1">
        <v>1.3363608732468301E-3</v>
      </c>
      <c r="BE112" s="1">
        <v>4.83275590552426E-3</v>
      </c>
      <c r="BF112" s="1">
        <v>2.03061121620959E-5</v>
      </c>
      <c r="BG112">
        <f>-0.195171969481146-202</f>
        <v>-202.19517196948115</v>
      </c>
      <c r="BH112" s="1">
        <v>2.7548484018347102E-4</v>
      </c>
      <c r="BI112" s="1">
        <v>2.0898876572958301E-3</v>
      </c>
      <c r="BJ112" s="1">
        <v>2.18065081609346E-6</v>
      </c>
      <c r="BK112" s="1">
        <v>0.27102448718823302</v>
      </c>
      <c r="BL112" s="1">
        <v>6.5374983454613703E-6</v>
      </c>
      <c r="BM112" s="1">
        <v>9.0919821114235997E-9</v>
      </c>
      <c r="BN112" s="1">
        <v>1.36604437954785E-15</v>
      </c>
      <c r="BO112" s="1">
        <v>1.07522920715332E-5</v>
      </c>
      <c r="BP112" s="1">
        <v>4.0043189208340802E-11</v>
      </c>
      <c r="BQ112" s="1">
        <v>3.00183683096264E-6</v>
      </c>
      <c r="BR112" s="1">
        <v>3.1270895258861599E-8</v>
      </c>
      <c r="BS112" s="1">
        <v>2.14664319041104E-3</v>
      </c>
      <c r="BT112" s="1">
        <v>2.6316295242079398E-4</v>
      </c>
      <c r="BU112" s="1">
        <v>3.5580622544328702E-6</v>
      </c>
      <c r="BV112" s="1">
        <v>1.7171277042288001E-6</v>
      </c>
      <c r="BW112" s="1">
        <v>3.6947757374908998E-8</v>
      </c>
      <c r="BX112" s="1">
        <v>1000000</v>
      </c>
      <c r="BY112" s="1">
        <v>209000</v>
      </c>
      <c r="BZ112" s="1">
        <v>20000</v>
      </c>
      <c r="CA112" s="1">
        <v>0</v>
      </c>
      <c r="CB112" s="1">
        <v>1</v>
      </c>
    </row>
    <row r="113" spans="1:80" x14ac:dyDescent="0.2">
      <c r="A113" s="1">
        <v>442800</v>
      </c>
      <c r="B113" s="1">
        <v>4.59765767926388E-2</v>
      </c>
      <c r="C113" s="1">
        <v>4.9280349893334897E-3</v>
      </c>
      <c r="D113" s="1">
        <v>6.9761063481814004E-2</v>
      </c>
      <c r="E113" s="1">
        <v>4.6289904914035097E-2</v>
      </c>
      <c r="F113" s="1">
        <v>3.90194300679804E-2</v>
      </c>
      <c r="G113" s="1">
        <v>2.4827621899524002E-2</v>
      </c>
      <c r="H113" s="1">
        <v>8.7520576849803595E-3</v>
      </c>
      <c r="I113" s="1">
        <v>0.23048469199028401</v>
      </c>
      <c r="J113" s="1">
        <v>4.0234232073610102E-3</v>
      </c>
      <c r="K113" s="1">
        <v>0</v>
      </c>
      <c r="L113" s="1">
        <v>5.9182645493214801E-3</v>
      </c>
      <c r="M113" s="1">
        <v>5.2878704086811598E-21</v>
      </c>
      <c r="N113" s="1">
        <v>2.6139322920429101E-3</v>
      </c>
      <c r="O113" s="1">
        <v>1.75137753961515E-3</v>
      </c>
      <c r="P113" s="1">
        <v>6.5930014521511694E-8</v>
      </c>
      <c r="Q113" s="1">
        <v>1.7315748478647599E-12</v>
      </c>
      <c r="R113" s="1">
        <v>1.21113165994505E-2</v>
      </c>
      <c r="S113" s="1">
        <v>2.8912147532700501E-4</v>
      </c>
      <c r="T113" s="1">
        <v>4.0425231824504101E-6</v>
      </c>
      <c r="U113" s="1">
        <v>1.2042985386560099E-3</v>
      </c>
      <c r="V113" s="1">
        <v>9.04309867276537E-5</v>
      </c>
      <c r="W113" s="1">
        <v>3.71943409567378E-14</v>
      </c>
      <c r="X113" s="1">
        <v>7.9401992118384803E-13</v>
      </c>
      <c r="Y113" s="1">
        <v>9.9881563099158198E-33</v>
      </c>
      <c r="Z113" s="1">
        <v>4.5188243007336901E-6</v>
      </c>
      <c r="AA113" s="1">
        <v>1.4653724610597301E-3</v>
      </c>
      <c r="AB113" s="1">
        <v>3.45783150167076E-10</v>
      </c>
      <c r="AC113" s="1">
        <v>1.8009988211007101E-26</v>
      </c>
      <c r="AD113" s="1">
        <v>1.0917665399935901E-3</v>
      </c>
      <c r="AE113" s="1">
        <v>4.4693378360698403E-7</v>
      </c>
      <c r="AF113" s="1">
        <v>2.4063647942700002E-9</v>
      </c>
      <c r="AG113" s="1">
        <v>3.0856545535184202E-11</v>
      </c>
      <c r="AH113" s="1">
        <v>1.32180809989858E-11</v>
      </c>
      <c r="AI113" s="1">
        <v>2.9601865881065E-14</v>
      </c>
      <c r="AJ113" s="1">
        <v>1.26368007069562E-10</v>
      </c>
      <c r="AK113" s="1">
        <v>4.5005358146753199E-11</v>
      </c>
      <c r="AL113" s="1">
        <v>7.0730108463027503E-4</v>
      </c>
      <c r="AM113" s="1">
        <v>6.8106228575988406E-11</v>
      </c>
      <c r="AN113" s="1">
        <v>8.6313836367865105E-14</v>
      </c>
      <c r="AO113" s="1">
        <v>0.27217860092829599</v>
      </c>
      <c r="AP113" s="1">
        <v>1.2407439164221499E-10</v>
      </c>
      <c r="AQ113" s="1">
        <v>2.7648631039303401E-2</v>
      </c>
      <c r="AR113" s="1">
        <v>0.124895186813845</v>
      </c>
      <c r="AS113" s="1">
        <v>5.1240167742127403E-14</v>
      </c>
      <c r="AT113" s="1">
        <v>2.13796771990123E-5</v>
      </c>
      <c r="AU113" s="1">
        <v>5.6284148970298604E-13</v>
      </c>
      <c r="AV113">
        <f>-0.577513333423833-319</f>
        <v>-319.57751333342384</v>
      </c>
      <c r="AW113" s="1">
        <v>3.4830662031863902E-7</v>
      </c>
      <c r="AX113" s="1">
        <v>0</v>
      </c>
      <c r="AY113" s="1">
        <v>1.06424238614185E-44</v>
      </c>
      <c r="AZ113" s="1">
        <v>4.0386875453888598E-56</v>
      </c>
      <c r="BA113" t="s">
        <v>444</v>
      </c>
      <c r="BB113" s="1">
        <v>0</v>
      </c>
      <c r="BC113" s="1">
        <v>3.6454048643032701E-31</v>
      </c>
      <c r="BD113" s="1">
        <v>1.3610473284614501E-3</v>
      </c>
      <c r="BE113" s="1">
        <v>5.0159352216873404E-3</v>
      </c>
      <c r="BF113" s="1">
        <v>1.99619681054638E-5</v>
      </c>
      <c r="BG113">
        <f>-0.173819063586489-217</f>
        <v>-217.17381906358648</v>
      </c>
      <c r="BH113" s="1">
        <v>2.63381888995087E-4</v>
      </c>
      <c r="BI113" s="1">
        <v>2.0827571871238999E-3</v>
      </c>
      <c r="BJ113" s="1">
        <v>2.16740575022879E-6</v>
      </c>
      <c r="BK113" s="1">
        <v>0.26882151050540998</v>
      </c>
      <c r="BL113" s="1">
        <v>6.3801796549616801E-6</v>
      </c>
      <c r="BM113" s="1">
        <v>8.8595921553907008E-9</v>
      </c>
      <c r="BN113" s="1">
        <v>1.3181006804349601E-15</v>
      </c>
      <c r="BO113" s="1">
        <v>1.03667045880413E-5</v>
      </c>
      <c r="BP113" s="1">
        <v>3.9376934235933099E-11</v>
      </c>
      <c r="BQ113" s="1">
        <v>2.8970940841119099E-6</v>
      </c>
      <c r="BR113" s="1">
        <v>2.9423792214064799E-8</v>
      </c>
      <c r="BS113" s="1">
        <v>2.0372572492233002E-3</v>
      </c>
      <c r="BT113" s="1">
        <v>2.5564412350251699E-4</v>
      </c>
      <c r="BU113" s="1">
        <v>3.4242089948209202E-6</v>
      </c>
      <c r="BV113" s="1">
        <v>1.6559898822585501E-6</v>
      </c>
      <c r="BW113" s="1">
        <v>3.5227604518624399E-8</v>
      </c>
      <c r="BX113" s="1">
        <v>1000000</v>
      </c>
      <c r="BY113" s="1">
        <v>209000</v>
      </c>
      <c r="BZ113" s="1">
        <v>20000</v>
      </c>
      <c r="CA113" s="1">
        <v>0</v>
      </c>
      <c r="CB113" s="1">
        <v>1</v>
      </c>
    </row>
    <row r="114" spans="1:80" x14ac:dyDescent="0.2">
      <c r="A114" s="1">
        <v>446400</v>
      </c>
      <c r="B114" s="1">
        <v>4.5988345785001099E-2</v>
      </c>
      <c r="C114" s="1">
        <v>4.9284997614766702E-3</v>
      </c>
      <c r="D114" s="1">
        <v>6.98026338030409E-2</v>
      </c>
      <c r="E114" s="1">
        <v>4.6310007026935503E-2</v>
      </c>
      <c r="F114" s="1">
        <v>3.9038725832741199E-2</v>
      </c>
      <c r="G114" s="1">
        <v>2.4836952722401301E-2</v>
      </c>
      <c r="H114" s="1">
        <v>8.7520651683635504E-3</v>
      </c>
      <c r="I114" s="1">
        <v>0.230484714440434</v>
      </c>
      <c r="J114" s="1">
        <v>4.0116542149987201E-3</v>
      </c>
      <c r="K114" s="1">
        <v>0</v>
      </c>
      <c r="L114" s="1">
        <v>5.9135949701129504E-3</v>
      </c>
      <c r="M114" s="1">
        <v>5.2878704086812297E-21</v>
      </c>
      <c r="N114" s="1">
        <v>2.38823519407649E-3</v>
      </c>
      <c r="O114" s="1">
        <v>1.6011871497354599E-3</v>
      </c>
      <c r="P114" s="1">
        <v>6.1498976146298094E-8</v>
      </c>
      <c r="Q114" s="1">
        <v>1.58446650242231E-12</v>
      </c>
      <c r="R114" s="1">
        <v>1.2069160185030001E-2</v>
      </c>
      <c r="S114" s="1">
        <v>2.6510535552569598E-4</v>
      </c>
      <c r="T114" s="1">
        <v>3.9652283894286598E-6</v>
      </c>
      <c r="U114" s="1">
        <v>1.2004574987143201E-3</v>
      </c>
      <c r="V114" s="1">
        <v>8.9776202832696401E-5</v>
      </c>
      <c r="W114" s="1">
        <v>3.5179153650322897E-14</v>
      </c>
      <c r="X114" s="1">
        <v>7.7183881143686803E-13</v>
      </c>
      <c r="Y114" s="1">
        <v>9.2202692055917294E-33</v>
      </c>
      <c r="Z114" s="1">
        <v>4.1732842913008697E-6</v>
      </c>
      <c r="AA114" s="1">
        <v>1.4700305096124299E-3</v>
      </c>
      <c r="AB114" s="1">
        <v>3.4806306158406899E-10</v>
      </c>
      <c r="AC114" s="1">
        <v>1.8127656733961201E-26</v>
      </c>
      <c r="AD114" s="1">
        <v>1.0911974995888099E-3</v>
      </c>
      <c r="AE114" s="1">
        <v>4.4102756608536201E-7</v>
      </c>
      <c r="AF114" s="1">
        <v>2.3636542583524499E-9</v>
      </c>
      <c r="AG114" s="1">
        <v>3.0797829452014998E-11</v>
      </c>
      <c r="AH114" s="1">
        <v>1.3380582764959999E-11</v>
      </c>
      <c r="AI114" s="1">
        <v>2.8601275691013202E-14</v>
      </c>
      <c r="AJ114" s="1">
        <v>1.22606561424561E-10</v>
      </c>
      <c r="AK114" s="1">
        <v>4.4281918816526898E-11</v>
      </c>
      <c r="AL114" s="1">
        <v>7.0669239132205102E-4</v>
      </c>
      <c r="AM114" s="1">
        <v>6.4046556169105202E-11</v>
      </c>
      <c r="AN114" s="1">
        <v>8.7688703729278698E-14</v>
      </c>
      <c r="AO114" s="1">
        <v>0.272219990271867</v>
      </c>
      <c r="AP114" s="1">
        <v>1.1693013685662701E-10</v>
      </c>
      <c r="AQ114" s="1">
        <v>2.7634128924650499E-2</v>
      </c>
      <c r="AR114" s="1">
        <v>0.12543623799829401</v>
      </c>
      <c r="AS114" s="1">
        <v>4.7770501241200999E-14</v>
      </c>
      <c r="AT114" s="1">
        <v>2.1143891089289E-5</v>
      </c>
      <c r="AU114" s="1">
        <v>5.6652072777269902E-13</v>
      </c>
      <c r="AV114" t="s">
        <v>445</v>
      </c>
      <c r="AW114" s="1">
        <v>3.4187258981464198E-7</v>
      </c>
      <c r="AX114" s="1">
        <v>0</v>
      </c>
      <c r="AY114" s="1">
        <v>8.4153169089460494E-45</v>
      </c>
      <c r="AZ114" s="1">
        <v>2.1275126188980499E-56</v>
      </c>
      <c r="BA114" t="s">
        <v>446</v>
      </c>
      <c r="BB114" s="1">
        <v>0</v>
      </c>
      <c r="BC114" s="1">
        <v>3.08015995166204E-31</v>
      </c>
      <c r="BD114" s="1">
        <v>1.3777114483387999E-3</v>
      </c>
      <c r="BE114" s="1">
        <v>5.1759455470737296E-3</v>
      </c>
      <c r="BF114" s="1">
        <v>1.9639410066225899E-5</v>
      </c>
      <c r="BG114">
        <f>-0.151785393834841-232</f>
        <v>-232.15178539383484</v>
      </c>
      <c r="BH114" s="1">
        <v>2.5304799452866998E-4</v>
      </c>
      <c r="BI114" s="1">
        <v>2.0759805342720102E-3</v>
      </c>
      <c r="BJ114" s="1">
        <v>2.1544004012625998E-6</v>
      </c>
      <c r="BK114" s="1">
        <v>0.26674177151951201</v>
      </c>
      <c r="BL114" s="1">
        <v>6.2237083520455899E-6</v>
      </c>
      <c r="BM114" s="1">
        <v>8.6509802119402805E-9</v>
      </c>
      <c r="BN114" s="1">
        <v>1.2724777387031501E-15</v>
      </c>
      <c r="BO114" s="1">
        <v>1.0021209268115101E-5</v>
      </c>
      <c r="BP114" s="1">
        <v>3.8756583555542903E-11</v>
      </c>
      <c r="BQ114" s="1">
        <v>2.7967942364884601E-6</v>
      </c>
      <c r="BR114" s="1">
        <v>2.7572567441306199E-8</v>
      </c>
      <c r="BS114" s="1">
        <v>1.9287589123451799E-3</v>
      </c>
      <c r="BT114" s="1">
        <v>2.4759046668933199E-4</v>
      </c>
      <c r="BU114" s="1">
        <v>3.30525890534749E-6</v>
      </c>
      <c r="BV114" s="1">
        <v>1.59744594854495E-6</v>
      </c>
      <c r="BW114" s="1">
        <v>3.3560184437290702E-8</v>
      </c>
      <c r="BX114" s="1">
        <v>1000000</v>
      </c>
      <c r="BY114" s="1">
        <v>209000</v>
      </c>
      <c r="BZ114" s="1">
        <v>20000</v>
      </c>
      <c r="CA114" s="1">
        <v>0</v>
      </c>
      <c r="CB114" s="1">
        <v>1</v>
      </c>
    </row>
    <row r="115" spans="1:80" x14ac:dyDescent="0.2">
      <c r="A115" s="1">
        <v>450000</v>
      </c>
      <c r="B115" s="1">
        <v>4.6001252979605098E-2</v>
      </c>
      <c r="C115" s="1">
        <v>4.9290096877352904E-3</v>
      </c>
      <c r="D115" s="1">
        <v>6.9839954235189794E-2</v>
      </c>
      <c r="E115" s="1">
        <v>4.6327982405834099E-2</v>
      </c>
      <c r="F115" s="1">
        <v>3.9057912728594497E-2</v>
      </c>
      <c r="G115" s="1">
        <v>2.4846186380816902E-2</v>
      </c>
      <c r="H115" s="1">
        <v>8.7520710294055493E-3</v>
      </c>
      <c r="I115" s="1">
        <v>0.23048473202411099</v>
      </c>
      <c r="J115" s="1">
        <v>3.9987470203946898E-3</v>
      </c>
      <c r="K115" s="1">
        <v>9.24973113316456E-16</v>
      </c>
      <c r="L115" s="1">
        <v>5.9084622662238899E-3</v>
      </c>
      <c r="M115" s="1">
        <v>5.2464805760606201E-21</v>
      </c>
      <c r="N115" s="1">
        <v>2.23486756660416E-3</v>
      </c>
      <c r="O115" s="1">
        <v>1.4848280586298201E-3</v>
      </c>
      <c r="P115" s="1">
        <v>5.7903635288925697E-8</v>
      </c>
      <c r="Q115" s="1">
        <v>1.4671556542479801E-12</v>
      </c>
      <c r="R115" s="1">
        <v>1.2022919137932299E-2</v>
      </c>
      <c r="S115" s="1">
        <v>5.3784177519639903E-5</v>
      </c>
      <c r="T115" s="1">
        <v>3.6935221896505698E-6</v>
      </c>
      <c r="U115" s="1">
        <v>1.19624615681647E-3</v>
      </c>
      <c r="V115" s="1">
        <v>8.9061356496228107E-5</v>
      </c>
      <c r="W115" s="1">
        <v>7.3072123524080198E-14</v>
      </c>
      <c r="X115" s="1">
        <v>7.4815266145575104E-13</v>
      </c>
      <c r="Y115" s="1">
        <v>8.4435403116126006E-33</v>
      </c>
      <c r="Z115" s="1">
        <v>9.8556118971754895E-6</v>
      </c>
      <c r="AA115" s="1">
        <v>1.4727399974213201E-3</v>
      </c>
      <c r="AB115" s="1">
        <v>6.7818781408940701E-10</v>
      </c>
      <c r="AC115" s="1">
        <v>3.5882409098758001E-27</v>
      </c>
      <c r="AD115" s="1">
        <v>1.09007231337453E-3</v>
      </c>
      <c r="AE115" s="1">
        <v>4.3462030988745698E-7</v>
      </c>
      <c r="AF115" s="1">
        <v>2.31754394041235E-9</v>
      </c>
      <c r="AG115" s="1">
        <v>2.9743488172058197E-11</v>
      </c>
      <c r="AH115" s="1">
        <v>1.22470429907227E-11</v>
      </c>
      <c r="AI115" s="1">
        <v>3.1596056705592398E-13</v>
      </c>
      <c r="AJ115" s="1">
        <v>1.1946012229877999E-10</v>
      </c>
      <c r="AK115" s="1">
        <v>6.7713819184261104E-11</v>
      </c>
      <c r="AL115" s="1">
        <v>7.0452961463254003E-4</v>
      </c>
      <c r="AM115" s="1">
        <v>6.1034094028305894E-11</v>
      </c>
      <c r="AN115" s="1">
        <v>2.16593633095387E-13</v>
      </c>
      <c r="AO115" s="1">
        <v>0.27226219777291999</v>
      </c>
      <c r="AP115" s="1">
        <v>1.12286581387928E-10</v>
      </c>
      <c r="AQ115" s="1">
        <v>2.7617702605347998E-2</v>
      </c>
      <c r="AR115" s="1">
        <v>0.12586001163214</v>
      </c>
      <c r="AS115" s="1">
        <v>4.4480246897289101E-14</v>
      </c>
      <c r="AT115" s="1">
        <v>2.0956359703998999E-5</v>
      </c>
      <c r="AU115" s="1">
        <v>1.41438859884908E-13</v>
      </c>
      <c r="AV115" s="1">
        <v>0</v>
      </c>
      <c r="AW115" s="1">
        <v>1.28112112769327E-6</v>
      </c>
      <c r="AX115" s="1">
        <v>0</v>
      </c>
      <c r="AY115" s="1">
        <v>6.7375297986115196E-45</v>
      </c>
      <c r="AZ115" s="1">
        <v>1.1823827605276201E-56</v>
      </c>
      <c r="BA115" t="s">
        <v>447</v>
      </c>
      <c r="BB115" s="1">
        <v>0</v>
      </c>
      <c r="BC115" s="1">
        <v>2.5898067923663099E-31</v>
      </c>
      <c r="BD115" s="1">
        <v>1.37044063433464E-3</v>
      </c>
      <c r="BE115" s="1">
        <v>5.2505001094077103E-3</v>
      </c>
      <c r="BF115" s="1">
        <v>1.93075881893723E-5</v>
      </c>
      <c r="BG115" s="1">
        <v>1.2446750509555801E-10</v>
      </c>
      <c r="BH115" s="1">
        <v>2.4961079132342599E-4</v>
      </c>
      <c r="BI115" s="1">
        <v>2.0683397818259102E-3</v>
      </c>
      <c r="BJ115" s="1">
        <v>2.14471387337905E-6</v>
      </c>
      <c r="BK115" s="1">
        <v>0.26529237551719198</v>
      </c>
      <c r="BL115" s="1">
        <v>1.1954607779067899E-5</v>
      </c>
      <c r="BM115" s="1">
        <v>3.2301478529730203E-8</v>
      </c>
      <c r="BN115" s="1">
        <v>9.7836974091088902E-16</v>
      </c>
      <c r="BO115" s="1">
        <v>9.1612021728204E-6</v>
      </c>
      <c r="BP115" s="1">
        <v>3.01924660852544E-11</v>
      </c>
      <c r="BQ115" s="1">
        <v>2.7207775509546298E-6</v>
      </c>
      <c r="BR115" s="1">
        <v>7.23902358735373E-6</v>
      </c>
      <c r="BS115" s="1">
        <v>2.3927150699760498E-3</v>
      </c>
      <c r="BT115" s="1">
        <v>3.9759046714272997E-5</v>
      </c>
      <c r="BU115" s="1">
        <v>2.6010696360574601E-6</v>
      </c>
      <c r="BV115" s="1">
        <v>1.23092957148687E-6</v>
      </c>
      <c r="BW115" s="1">
        <v>7.0285004380716996E-8</v>
      </c>
      <c r="BX115" s="1">
        <v>1000000</v>
      </c>
      <c r="BY115" s="1">
        <v>209000</v>
      </c>
      <c r="BZ115" s="1">
        <v>20000</v>
      </c>
      <c r="CA115" s="1">
        <v>0</v>
      </c>
      <c r="CB115" s="1">
        <v>1</v>
      </c>
    </row>
    <row r="116" spans="1:80" x14ac:dyDescent="0.2">
      <c r="A116" s="1">
        <v>453600</v>
      </c>
      <c r="B116" s="1">
        <v>4.6080269377315602E-2</v>
      </c>
      <c r="C116" s="1">
        <v>4.9321570963739396E-3</v>
      </c>
      <c r="D116" s="1">
        <v>6.9899774545532894E-2</v>
      </c>
      <c r="E116" s="1">
        <v>4.6353771253662301E-2</v>
      </c>
      <c r="F116" s="1">
        <v>3.9133441899634802E-2</v>
      </c>
      <c r="G116" s="1">
        <v>2.4878566849134701E-2</v>
      </c>
      <c r="H116" s="1">
        <v>8.7520737767272198E-3</v>
      </c>
      <c r="I116" s="1">
        <v>0.23048474027794</v>
      </c>
      <c r="J116" s="1">
        <v>3.9197306226840898E-3</v>
      </c>
      <c r="K116" s="1">
        <v>6.5270372503339502E-15</v>
      </c>
      <c r="L116" s="1">
        <v>5.8767737059722E-3</v>
      </c>
      <c r="M116" s="1">
        <v>4.4148607518455799E-21</v>
      </c>
      <c r="N116" s="1">
        <v>2.4619220928054002E-3</v>
      </c>
      <c r="O116" s="1">
        <v>1.4464091377075999E-3</v>
      </c>
      <c r="P116" s="1">
        <v>5.42403257510234E-8</v>
      </c>
      <c r="Q116" s="1">
        <v>1.3494851972132899E-12</v>
      </c>
      <c r="R116" s="1">
        <v>1.2002470694804399E-2</v>
      </c>
      <c r="S116" s="1">
        <v>7.6865783219855396E-6</v>
      </c>
      <c r="T116" s="1">
        <v>3.9793561118827601E-6</v>
      </c>
      <c r="U116" s="1">
        <v>1.1704917469374601E-3</v>
      </c>
      <c r="V116" s="1">
        <v>8.47592553704204E-5</v>
      </c>
      <c r="W116" s="1">
        <v>4.3480266597084899E-13</v>
      </c>
      <c r="X116" s="1">
        <v>6.1681864768506399E-13</v>
      </c>
      <c r="Y116" s="1">
        <v>4.8958670555315398E-33</v>
      </c>
      <c r="Z116" s="1">
        <v>3.3582948184686099E-5</v>
      </c>
      <c r="AA116" s="1">
        <v>1.4598716379165099E-3</v>
      </c>
      <c r="AB116" s="1">
        <v>2.1474446908305499E-9</v>
      </c>
      <c r="AC116" s="1">
        <v>9.3212580201595197E-27</v>
      </c>
      <c r="AD116" s="1">
        <v>1.07261407228304E-3</v>
      </c>
      <c r="AE116" s="1">
        <v>3.9696124613464801E-7</v>
      </c>
      <c r="AF116" s="1">
        <v>2.05134916434099E-9</v>
      </c>
      <c r="AG116" s="1">
        <v>1.88334868465112E-11</v>
      </c>
      <c r="AH116" s="1">
        <v>4.3851349517829999E-12</v>
      </c>
      <c r="AI116" s="1">
        <v>9.1759407708414006E-12</v>
      </c>
      <c r="AJ116" s="1">
        <v>1.20172720044568E-10</v>
      </c>
      <c r="AK116" s="1">
        <v>1.04668250947609E-9</v>
      </c>
      <c r="AL116" s="1">
        <v>6.7912715219113401E-4</v>
      </c>
      <c r="AM116" s="1">
        <v>5.8859456482266705E-11</v>
      </c>
      <c r="AN116" s="1">
        <v>7.8005265320754098E-12</v>
      </c>
      <c r="AO116" s="1">
        <v>0.27229430107507402</v>
      </c>
      <c r="AP116" s="1">
        <v>1.13171285682936E-10</v>
      </c>
      <c r="AQ116" s="1">
        <v>2.75085823983778E-2</v>
      </c>
      <c r="AR116" s="1">
        <v>0.12589927924300801</v>
      </c>
      <c r="AS116" s="1">
        <v>3.5919862206752403E-14</v>
      </c>
      <c r="AT116" s="1">
        <v>2.0691803197798499E-5</v>
      </c>
      <c r="AU116" s="1">
        <v>5.2722832970155597E-13</v>
      </c>
      <c r="AV116" s="1">
        <v>0</v>
      </c>
      <c r="AW116" s="1">
        <v>2.7031938177839101E-6</v>
      </c>
      <c r="AX116" s="1">
        <v>0</v>
      </c>
      <c r="AY116" s="1">
        <v>3.2619718736795798E-45</v>
      </c>
      <c r="AZ116" s="1">
        <v>4.6543927418979397E-57</v>
      </c>
      <c r="BA116" t="s">
        <v>448</v>
      </c>
      <c r="BB116" s="1">
        <v>0</v>
      </c>
      <c r="BC116" s="1">
        <v>1.57388557725186E-31</v>
      </c>
      <c r="BD116" s="1">
        <v>1.127659656376E-3</v>
      </c>
      <c r="BE116" s="1">
        <v>4.5643470143583E-3</v>
      </c>
      <c r="BF116" s="1">
        <v>1.8454094607653298E-5</v>
      </c>
      <c r="BG116" s="1">
        <v>8.3770659791049602E-10</v>
      </c>
      <c r="BH116" s="1">
        <v>3.1183081984958999E-4</v>
      </c>
      <c r="BI116" s="1">
        <v>2.01745290412947E-3</v>
      </c>
      <c r="BJ116" s="1">
        <v>2.02632687729176E-6</v>
      </c>
      <c r="BK116" s="1">
        <v>0.26362808050401898</v>
      </c>
      <c r="BL116" s="1">
        <v>4.3545822438922003E-5</v>
      </c>
      <c r="BM116" s="1">
        <v>6.7336201101337E-8</v>
      </c>
      <c r="BN116" s="1">
        <v>9.1382883396758195E-16</v>
      </c>
      <c r="BO116" s="1">
        <v>1.4432135977792299E-5</v>
      </c>
      <c r="BP116" s="1">
        <v>2.89275854268361E-11</v>
      </c>
      <c r="BQ116" s="1">
        <v>4.2289130670135597E-6</v>
      </c>
      <c r="BR116" s="1">
        <v>5.09815059914596E-5</v>
      </c>
      <c r="BS116" s="1">
        <v>2.2225900821962498E-3</v>
      </c>
      <c r="BT116" s="1">
        <v>6.2065682072185501E-6</v>
      </c>
      <c r="BU116" s="1">
        <v>3.2584306536863598E-6</v>
      </c>
      <c r="BV116" s="1">
        <v>1.3003921738056299E-6</v>
      </c>
      <c r="BW116" s="1">
        <v>4.3940855344083298E-7</v>
      </c>
      <c r="BX116" s="1">
        <v>1000000</v>
      </c>
      <c r="BY116" s="1">
        <v>209000</v>
      </c>
      <c r="BZ116" s="1">
        <v>20000</v>
      </c>
      <c r="CA116" s="1">
        <v>0</v>
      </c>
      <c r="CB116" s="1">
        <v>1</v>
      </c>
    </row>
    <row r="117" spans="1:80" x14ac:dyDescent="0.2">
      <c r="A117" s="1">
        <v>457200</v>
      </c>
      <c r="B117" s="1">
        <v>4.6303354532771901E-2</v>
      </c>
      <c r="C117" s="1">
        <v>4.9410262718947596E-3</v>
      </c>
      <c r="D117" s="1">
        <v>7.0031913962444306E-2</v>
      </c>
      <c r="E117" s="1">
        <v>4.6403749495122402E-2</v>
      </c>
      <c r="F117" s="1">
        <v>3.9323816857940098E-2</v>
      </c>
      <c r="G117" s="1">
        <v>2.4950560256443599E-2</v>
      </c>
      <c r="H117" s="1">
        <v>8.7520799915992899E-3</v>
      </c>
      <c r="I117" s="1">
        <v>0.230484758953591</v>
      </c>
      <c r="J117" s="1">
        <v>3.6966454672278E-3</v>
      </c>
      <c r="K117" s="1">
        <v>1.32521456166863E-14</v>
      </c>
      <c r="L117" s="1">
        <v>5.7847145570553401E-3</v>
      </c>
      <c r="M117" s="1">
        <v>2.67505354266437E-21</v>
      </c>
      <c r="N117" s="1">
        <v>2.8630353313090799E-3</v>
      </c>
      <c r="O117" s="1">
        <v>1.4871226373302699E-3</v>
      </c>
      <c r="P117" s="1">
        <v>4.6761904350671198E-8</v>
      </c>
      <c r="Q117" s="1">
        <v>1.11755214852497E-12</v>
      </c>
      <c r="R117" s="1">
        <v>1.2079871679332299E-2</v>
      </c>
      <c r="S117" s="1">
        <v>4.0954544499655602E-6</v>
      </c>
      <c r="T117" s="1">
        <v>8.6680094402431605E-6</v>
      </c>
      <c r="U117" s="1">
        <v>1.09803621588915E-3</v>
      </c>
      <c r="V117" s="1">
        <v>7.3292021820783301E-5</v>
      </c>
      <c r="W117" s="1">
        <v>8.0494897863915297E-13</v>
      </c>
      <c r="X117" s="1">
        <v>3.4996390071350001E-13</v>
      </c>
      <c r="Y117" s="1">
        <v>9.8813756714739495E-34</v>
      </c>
      <c r="Z117" s="1">
        <v>4.1533636584321E-5</v>
      </c>
      <c r="AA117" s="1">
        <v>1.39478108425647E-3</v>
      </c>
      <c r="AB117" s="1">
        <v>2.2433467936894998E-9</v>
      </c>
      <c r="AC117" s="1">
        <v>2.02876114559395E-26</v>
      </c>
      <c r="AD117" s="1">
        <v>1.0206343159130001E-3</v>
      </c>
      <c r="AE117" s="1">
        <v>3.0421558139382502E-7</v>
      </c>
      <c r="AF117" s="1">
        <v>1.4337236466546899E-9</v>
      </c>
      <c r="AG117" s="1">
        <v>1.1998070366456201E-11</v>
      </c>
      <c r="AH117" s="1">
        <v>2.93375677472865E-12</v>
      </c>
      <c r="AI117" s="1">
        <v>1.77449773088122E-11</v>
      </c>
      <c r="AJ117" s="1">
        <v>9.2381377780954201E-11</v>
      </c>
      <c r="AK117" s="1">
        <v>3.14883140137615E-9</v>
      </c>
      <c r="AL117" s="1">
        <v>5.97944732631914E-4</v>
      </c>
      <c r="AM117" s="1">
        <v>4.8563920557720698E-11</v>
      </c>
      <c r="AN117" s="1">
        <v>2.35873942028246E-11</v>
      </c>
      <c r="AO117" s="1">
        <v>0.27165065534566202</v>
      </c>
      <c r="AP117" s="1">
        <v>9.5214077546470301E-11</v>
      </c>
      <c r="AQ117" s="1">
        <v>2.71896755738706E-2</v>
      </c>
      <c r="AR117" s="1">
        <v>0.12572932382132401</v>
      </c>
      <c r="AS117" s="1">
        <v>2.0709993819094301E-14</v>
      </c>
      <c r="AT117" s="1">
        <v>1.9801028768904399E-5</v>
      </c>
      <c r="AU117" s="1">
        <v>9.6656593718831393E-13</v>
      </c>
      <c r="AV117" s="1">
        <v>0</v>
      </c>
      <c r="AW117" s="1">
        <v>3.6834625267370701E-6</v>
      </c>
      <c r="AX117" s="1">
        <v>0</v>
      </c>
      <c r="AY117" s="1">
        <v>4.1528372802398701E-46</v>
      </c>
      <c r="AZ117" s="1">
        <v>5.1775686276262501E-58</v>
      </c>
      <c r="BA117" t="s">
        <v>449</v>
      </c>
      <c r="BB117" s="1">
        <v>0</v>
      </c>
      <c r="BC117" s="1">
        <v>4.5188715161174598E-32</v>
      </c>
      <c r="BD117" s="1">
        <v>7.3104224772376598E-4</v>
      </c>
      <c r="BE117" s="1">
        <v>3.3137514541363099E-3</v>
      </c>
      <c r="BF117" s="1">
        <v>1.69844687776817E-5</v>
      </c>
      <c r="BG117" s="1">
        <v>1.6686789456058999E-9</v>
      </c>
      <c r="BH117" s="1">
        <v>3.7055445803367001E-4</v>
      </c>
      <c r="BI117" s="1">
        <v>1.8747297998230801E-3</v>
      </c>
      <c r="BJ117" s="1">
        <v>1.65745552516189E-6</v>
      </c>
      <c r="BK117" s="1">
        <v>0.26188022120433802</v>
      </c>
      <c r="BL117" s="1">
        <v>6.2660621899154407E-5</v>
      </c>
      <c r="BM117" s="1">
        <v>8.7869354964216598E-8</v>
      </c>
      <c r="BN117" s="1">
        <v>8.2556483495490296E-16</v>
      </c>
      <c r="BO117" s="1">
        <v>1.9664483350191401E-5</v>
      </c>
      <c r="BP117" s="1">
        <v>2.7413860262694999E-11</v>
      </c>
      <c r="BQ117" s="1">
        <v>5.6158891263272601E-6</v>
      </c>
      <c r="BR117" s="1">
        <v>8.7075422535063798E-5</v>
      </c>
      <c r="BS117" s="1">
        <v>1.91004387176978E-3</v>
      </c>
      <c r="BT117" s="1">
        <v>3.8589022041569497E-6</v>
      </c>
      <c r="BU117" s="1">
        <v>4.34331210175884E-6</v>
      </c>
      <c r="BV117" s="1">
        <v>1.6139550252527101E-6</v>
      </c>
      <c r="BW117" s="1">
        <v>9.40605984189463E-7</v>
      </c>
      <c r="BX117" s="1">
        <v>1000000</v>
      </c>
      <c r="BY117" s="1">
        <v>209000</v>
      </c>
      <c r="BZ117" s="1">
        <v>20000</v>
      </c>
      <c r="CA117" s="1">
        <v>0</v>
      </c>
      <c r="CB117" s="1">
        <v>1</v>
      </c>
    </row>
    <row r="118" spans="1:80" x14ac:dyDescent="0.2">
      <c r="A118" s="1">
        <v>460800</v>
      </c>
      <c r="B118" s="1">
        <v>4.6655473255665901E-2</v>
      </c>
      <c r="C118" s="1">
        <v>4.9549019453807496E-3</v>
      </c>
      <c r="D118" s="1">
        <v>7.0225371419657304E-2</v>
      </c>
      <c r="E118" s="1">
        <v>4.64761125854899E-2</v>
      </c>
      <c r="F118" s="1">
        <v>3.9606919499316801E-2</v>
      </c>
      <c r="G118" s="1">
        <v>2.5056457392745202E-2</v>
      </c>
      <c r="H118" s="1">
        <v>8.7520896580221708E-3</v>
      </c>
      <c r="I118" s="1">
        <v>0.23048478798900901</v>
      </c>
      <c r="J118" s="1">
        <v>3.3445267443338602E-3</v>
      </c>
      <c r="K118" s="1">
        <v>1.8306322348308001E-14</v>
      </c>
      <c r="L118" s="1">
        <v>5.6307752719521103E-3</v>
      </c>
      <c r="M118" s="1">
        <v>1.19261550666389E-21</v>
      </c>
      <c r="N118" s="1">
        <v>3.1236505972941598E-3</v>
      </c>
      <c r="O118" s="1">
        <v>1.6046773797127E-3</v>
      </c>
      <c r="P118" s="1">
        <v>3.7837439162560698E-8</v>
      </c>
      <c r="Q118" s="1">
        <v>8.5508733608524501E-13</v>
      </c>
      <c r="R118" s="1">
        <v>1.20264550957828E-2</v>
      </c>
      <c r="S118" s="1">
        <v>3.6373160232199199E-6</v>
      </c>
      <c r="T118" s="1">
        <v>1.3088783284664E-5</v>
      </c>
      <c r="U118" s="1">
        <v>9.8448450495564792E-4</v>
      </c>
      <c r="V118" s="1">
        <v>5.7175698598596202E-5</v>
      </c>
      <c r="W118" s="1">
        <v>9.2794846221761397E-13</v>
      </c>
      <c r="X118" s="1">
        <v>1.3289967573306401E-13</v>
      </c>
      <c r="Y118" s="1">
        <v>6.4018664389036902E-35</v>
      </c>
      <c r="Z118" s="1">
        <v>4.7843890010751501E-5</v>
      </c>
      <c r="AA118" s="1">
        <v>1.26713165322235E-3</v>
      </c>
      <c r="AB118" s="1">
        <v>1.9288927168180501E-9</v>
      </c>
      <c r="AC118" s="1">
        <v>2.7488947405462399E-26</v>
      </c>
      <c r="AD118" s="1">
        <v>9.3685669395647498E-4</v>
      </c>
      <c r="AE118" s="1">
        <v>1.93089081907102E-7</v>
      </c>
      <c r="AF118" s="1">
        <v>7.7748703300431603E-10</v>
      </c>
      <c r="AG118" s="1">
        <v>6.68262208433224E-12</v>
      </c>
      <c r="AH118" s="1">
        <v>1.66511065019615E-12</v>
      </c>
      <c r="AI118" s="1">
        <v>1.33144059631171E-11</v>
      </c>
      <c r="AJ118" s="1">
        <v>5.0706982115710698E-11</v>
      </c>
      <c r="AK118" s="1">
        <v>4.7733273825484603E-9</v>
      </c>
      <c r="AL118" s="1">
        <v>4.9763454341842598E-4</v>
      </c>
      <c r="AM118" s="1">
        <v>3.0047976719092098E-11</v>
      </c>
      <c r="AN118" s="1">
        <v>2.56487392088339E-11</v>
      </c>
      <c r="AO118" s="1">
        <v>0.26926776134422398</v>
      </c>
      <c r="AP118" s="1">
        <v>5.9745551253897801E-11</v>
      </c>
      <c r="AQ118" s="1">
        <v>2.66519619360647E-2</v>
      </c>
      <c r="AR118" s="1">
        <v>0.12531230017544701</v>
      </c>
      <c r="AS118" s="1">
        <v>8.3123085109887494E-15</v>
      </c>
      <c r="AT118" s="1">
        <v>1.8207312034102801E-5</v>
      </c>
      <c r="AU118" s="1">
        <v>1.0172368567723799E-12</v>
      </c>
      <c r="AV118" s="1">
        <v>0</v>
      </c>
      <c r="AW118" s="1">
        <v>4.1907690665605901E-6</v>
      </c>
      <c r="AX118" s="1">
        <v>0</v>
      </c>
      <c r="AY118" s="1">
        <v>1.2463643581926101E-47</v>
      </c>
      <c r="AZ118" s="1">
        <v>1.4562831847833601E-59</v>
      </c>
      <c r="BA118" t="s">
        <v>450</v>
      </c>
      <c r="BB118" s="1">
        <v>0</v>
      </c>
      <c r="BC118" s="1">
        <v>5.7925944636652197E-33</v>
      </c>
      <c r="BD118" s="1">
        <v>5.2116855537503103E-4</v>
      </c>
      <c r="BE118" s="1">
        <v>2.4657804770720701E-3</v>
      </c>
      <c r="BF118" s="1">
        <v>1.5292566487593801E-5</v>
      </c>
      <c r="BG118" s="1">
        <v>2.3041114643450401E-9</v>
      </c>
      <c r="BH118" s="1">
        <v>3.3878732708085199E-4</v>
      </c>
      <c r="BI118" s="1">
        <v>1.65388902332769E-3</v>
      </c>
      <c r="BJ118" s="1">
        <v>1.2591547716159201E-6</v>
      </c>
      <c r="BK118" s="1">
        <v>0.26101997820011402</v>
      </c>
      <c r="BL118" s="1">
        <v>7.2407783523779901E-5</v>
      </c>
      <c r="BM118" s="1">
        <v>9.1875834233177002E-8</v>
      </c>
      <c r="BN118" s="1">
        <v>6.0919129136093002E-16</v>
      </c>
      <c r="BO118" s="1">
        <v>2.19424046192027E-5</v>
      </c>
      <c r="BP118" s="1">
        <v>2.1483450980857801E-11</v>
      </c>
      <c r="BQ118" s="1">
        <v>6.1961642353748003E-6</v>
      </c>
      <c r="BR118" s="1">
        <v>1.18492686923085E-4</v>
      </c>
      <c r="BS118" s="1">
        <v>1.9052016625350199E-3</v>
      </c>
      <c r="BT118" s="1">
        <v>3.44046648547849E-6</v>
      </c>
      <c r="BU118" s="1">
        <v>4.6548007503589E-6</v>
      </c>
      <c r="BV118" s="1">
        <v>1.74828330352878E-6</v>
      </c>
      <c r="BW118" s="1">
        <v>1.3899751964655899E-6</v>
      </c>
      <c r="BX118" s="1">
        <v>1000000</v>
      </c>
      <c r="BY118" s="1">
        <v>209000</v>
      </c>
      <c r="BZ118" s="1">
        <v>20000</v>
      </c>
      <c r="CA118" s="1">
        <v>0</v>
      </c>
      <c r="CB118" s="1">
        <v>1</v>
      </c>
    </row>
    <row r="119" spans="1:80" x14ac:dyDescent="0.2">
      <c r="A119" s="1">
        <v>464400</v>
      </c>
      <c r="B119" s="1">
        <v>4.7070522481422503E-2</v>
      </c>
      <c r="C119" s="1">
        <v>4.9710838980733798E-3</v>
      </c>
      <c r="D119" s="1">
        <v>7.0435440194956594E-2</v>
      </c>
      <c r="E119" s="1">
        <v>4.65541564017979E-2</v>
      </c>
      <c r="F119" s="1">
        <v>3.99221767691108E-2</v>
      </c>
      <c r="G119" s="1">
        <v>2.5173571968869699E-2</v>
      </c>
      <c r="H119" s="1">
        <v>8.7521011450203794E-3</v>
      </c>
      <c r="I119" s="1">
        <v>0.23048482247468999</v>
      </c>
      <c r="J119" s="1">
        <v>2.92947751857723E-3</v>
      </c>
      <c r="K119" s="1">
        <v>2.1160101118613901E-14</v>
      </c>
      <c r="L119" s="1">
        <v>5.4332916336104903E-3</v>
      </c>
      <c r="M119" s="1">
        <v>4.3550859797120302E-22</v>
      </c>
      <c r="N119" s="1">
        <v>3.3061031686395198E-3</v>
      </c>
      <c r="O119" s="1">
        <v>1.67799221036047E-3</v>
      </c>
      <c r="P119" s="1">
        <v>2.9678683301598299E-8</v>
      </c>
      <c r="Q119" s="1">
        <v>6.2978659512377801E-13</v>
      </c>
      <c r="R119" s="1">
        <v>1.1741209516879601E-2</v>
      </c>
      <c r="S119" s="1">
        <v>3.8382864858944797E-6</v>
      </c>
      <c r="T119" s="1">
        <v>1.7172238251320702E-5</v>
      </c>
      <c r="U119" s="1">
        <v>8.5203243537276298E-4</v>
      </c>
      <c r="V119" s="1">
        <v>4.11582904833553E-5</v>
      </c>
      <c r="W119" s="1">
        <v>8.1471603709263104E-13</v>
      </c>
      <c r="X119" s="1">
        <v>3.68799321157054E-14</v>
      </c>
      <c r="Y119" s="1">
        <v>1.6885400268040299E-36</v>
      </c>
      <c r="Z119" s="1">
        <v>5.4024557275407701E-5</v>
      </c>
      <c r="AA119" s="1">
        <v>1.1025581090923599E-3</v>
      </c>
      <c r="AB119" s="1">
        <v>1.7756391919851499E-9</v>
      </c>
      <c r="AC119" s="1">
        <v>2.7476998731361299E-26</v>
      </c>
      <c r="AD119" s="1">
        <v>8.3542306307279998E-4</v>
      </c>
      <c r="AE119" s="1">
        <v>1.05784383780872E-7</v>
      </c>
      <c r="AF119" s="1">
        <v>3.45834969093363E-10</v>
      </c>
      <c r="AG119" s="1">
        <v>3.0423616139062302E-12</v>
      </c>
      <c r="AH119" s="1">
        <v>7.6993084185160001E-13</v>
      </c>
      <c r="AI119" s="1">
        <v>6.6127161603360397E-12</v>
      </c>
      <c r="AJ119" s="1">
        <v>2.2599819491834901E-11</v>
      </c>
      <c r="AK119" s="1">
        <v>5.15485832455472E-9</v>
      </c>
      <c r="AL119" s="1">
        <v>4.0617933192623899E-4</v>
      </c>
      <c r="AM119" s="1">
        <v>1.4280075390877201E-11</v>
      </c>
      <c r="AN119" s="1">
        <v>1.9063876422128101E-11</v>
      </c>
      <c r="AO119" s="1">
        <v>0.265298684513044</v>
      </c>
      <c r="AP119" s="1">
        <v>2.84825164380259E-11</v>
      </c>
      <c r="AQ119" s="1">
        <v>2.5952845020949401E-2</v>
      </c>
      <c r="AR119" s="1">
        <v>0.12488627136993399</v>
      </c>
      <c r="AS119" s="1">
        <v>2.5136988633148101E-15</v>
      </c>
      <c r="AT119" s="1">
        <v>1.6094316582415399E-5</v>
      </c>
      <c r="AU119" s="1">
        <v>8.3387957713684202E-13</v>
      </c>
      <c r="AV119" s="1">
        <v>0</v>
      </c>
      <c r="AW119" s="1">
        <v>4.2572249865562002E-6</v>
      </c>
      <c r="AX119" s="1">
        <v>0</v>
      </c>
      <c r="AY119" s="1">
        <v>1.1761581928970299E-49</v>
      </c>
      <c r="AZ119" s="1">
        <v>1.35879797478817E-61</v>
      </c>
      <c r="BA119" t="s">
        <v>451</v>
      </c>
      <c r="BB119" s="1">
        <v>0</v>
      </c>
      <c r="BC119" s="1">
        <v>3.9410855364716302E-34</v>
      </c>
      <c r="BD119" s="1">
        <v>4.5024423104498299E-4</v>
      </c>
      <c r="BE119" s="1">
        <v>2.1461233421542301E-3</v>
      </c>
      <c r="BF119" s="1">
        <v>1.3674434966827699E-5</v>
      </c>
      <c r="BG119" s="1">
        <v>2.6815902291679101E-9</v>
      </c>
      <c r="BH119" s="1">
        <v>2.7836451907222798E-4</v>
      </c>
      <c r="BI119" s="1">
        <v>1.4010028106922301E-3</v>
      </c>
      <c r="BJ119" s="1">
        <v>9.6429507872304592E-7</v>
      </c>
      <c r="BK119" s="1">
        <v>0.26155820188684298</v>
      </c>
      <c r="BL119" s="1">
        <v>7.6585071973245803E-5</v>
      </c>
      <c r="BM119" s="1">
        <v>8.3436967089312405E-8</v>
      </c>
      <c r="BN119" s="1">
        <v>4.1347439533948298E-16</v>
      </c>
      <c r="BO119" s="1">
        <v>2.2082502838010701E-5</v>
      </c>
      <c r="BP119" s="1">
        <v>1.55515879643472E-11</v>
      </c>
      <c r="BQ119" s="1">
        <v>6.0074835278042202E-6</v>
      </c>
      <c r="BR119" s="1">
        <v>1.4496136842565599E-4</v>
      </c>
      <c r="BS119" s="1">
        <v>2.0345434020549598E-3</v>
      </c>
      <c r="BT119" s="1">
        <v>3.40063595089529E-6</v>
      </c>
      <c r="BU119" s="1">
        <v>4.5851940186539101E-6</v>
      </c>
      <c r="BV119" s="1">
        <v>1.67170050492455E-6</v>
      </c>
      <c r="BW119" s="1">
        <v>1.6953980711549799E-6</v>
      </c>
      <c r="BX119" s="1">
        <v>1000000</v>
      </c>
      <c r="BY119" s="1">
        <v>209000</v>
      </c>
      <c r="BZ119" s="1">
        <v>20000</v>
      </c>
      <c r="CA119" s="1">
        <v>0</v>
      </c>
      <c r="CB119" s="1">
        <v>1</v>
      </c>
    </row>
    <row r="120" spans="1:80" x14ac:dyDescent="0.2">
      <c r="A120" s="1">
        <v>468000</v>
      </c>
      <c r="B120" s="1">
        <v>4.7485018159454197E-2</v>
      </c>
      <c r="C120" s="1">
        <v>4.9870554584115498E-3</v>
      </c>
      <c r="D120" s="1">
        <v>7.0642525832950206E-2</v>
      </c>
      <c r="E120" s="1">
        <v>4.6627495786130901E-2</v>
      </c>
      <c r="F120" s="1">
        <v>4.0241073694413203E-2</v>
      </c>
      <c r="G120" s="1">
        <v>2.5286496360532401E-2</v>
      </c>
      <c r="H120" s="1">
        <v>8.7521124318442195E-3</v>
      </c>
      <c r="I120" s="1">
        <v>0.230484856347102</v>
      </c>
      <c r="J120" s="1">
        <v>2.5149818405455402E-3</v>
      </c>
      <c r="K120" s="1">
        <v>2.2414226828635501E-14</v>
      </c>
      <c r="L120" s="1">
        <v>5.2144770433000002E-3</v>
      </c>
      <c r="M120" s="1">
        <v>1.4449886489510001E-22</v>
      </c>
      <c r="N120" s="1">
        <v>3.4445709484388098E-3</v>
      </c>
      <c r="O120" s="1">
        <v>1.66757286021693E-3</v>
      </c>
      <c r="P120" s="1">
        <v>2.30244538273146E-8</v>
      </c>
      <c r="Q120" s="1">
        <v>4.5782012583132897E-13</v>
      </c>
      <c r="R120" s="1">
        <v>1.1308970524284799E-2</v>
      </c>
      <c r="S120" s="1">
        <v>4.1536854070168202E-6</v>
      </c>
      <c r="T120" s="1">
        <v>2.0112334847511599E-5</v>
      </c>
      <c r="U120" s="1">
        <v>7.2144652050787697E-4</v>
      </c>
      <c r="V120" s="1">
        <v>2.8189845089993001E-5</v>
      </c>
      <c r="W120" s="1">
        <v>6.1504352071245105E-13</v>
      </c>
      <c r="X120" s="1">
        <v>8.4255955763999397E-15</v>
      </c>
      <c r="Y120" s="1">
        <v>2.5131173775772302E-38</v>
      </c>
      <c r="Z120" s="1">
        <v>5.8282190422359198E-5</v>
      </c>
      <c r="AA120" s="1">
        <v>9.5814704755246296E-4</v>
      </c>
      <c r="AB120" s="1">
        <v>1.70552528351764E-9</v>
      </c>
      <c r="AC120" s="1">
        <v>2.3691754568162099E-26</v>
      </c>
      <c r="AD120" s="1">
        <v>7.3173245626293804E-4</v>
      </c>
      <c r="AE120" s="1">
        <v>5.2907286659287198E-8</v>
      </c>
      <c r="AF120" s="1">
        <v>1.36068006185489E-10</v>
      </c>
      <c r="AG120" s="1">
        <v>1.21907273875708E-12</v>
      </c>
      <c r="AH120" s="1">
        <v>3.1253529606649902E-13</v>
      </c>
      <c r="AI120" s="1">
        <v>2.7016191689836499E-12</v>
      </c>
      <c r="AJ120" s="1">
        <v>8.8981776009029995E-12</v>
      </c>
      <c r="AK120" s="1">
        <v>4.6287335432115701E-9</v>
      </c>
      <c r="AL120" s="1">
        <v>3.36085521807892E-4</v>
      </c>
      <c r="AM120" s="1">
        <v>5.7740283416822599E-12</v>
      </c>
      <c r="AN120" s="1">
        <v>1.3157063117458699E-11</v>
      </c>
      <c r="AO120" s="1">
        <v>0.26047121226489101</v>
      </c>
      <c r="AP120" s="1">
        <v>1.1534510115706399E-11</v>
      </c>
      <c r="AQ120" s="1">
        <v>2.5165181817518201E-2</v>
      </c>
      <c r="AR120" s="1">
        <v>0.12460483927506</v>
      </c>
      <c r="AS120" s="1">
        <v>6.3771316340124596E-16</v>
      </c>
      <c r="AT120" s="1">
        <v>1.3837515854918501E-5</v>
      </c>
      <c r="AU120" s="1">
        <v>6.3192560852664096E-13</v>
      </c>
      <c r="AV120" s="1">
        <v>0</v>
      </c>
      <c r="AW120" s="1">
        <v>4.1492671922393197E-6</v>
      </c>
      <c r="AX120" s="1">
        <v>0</v>
      </c>
      <c r="AY120" s="1">
        <v>5.20592817418568E-52</v>
      </c>
      <c r="AZ120" s="1">
        <v>6.1494743300573207E-64</v>
      </c>
      <c r="BA120" t="s">
        <v>452</v>
      </c>
      <c r="BB120" s="1">
        <v>0</v>
      </c>
      <c r="BC120" s="1">
        <v>1.8022219320990899E-35</v>
      </c>
      <c r="BD120" s="1">
        <v>4.0665094414994702E-4</v>
      </c>
      <c r="BE120" s="1">
        <v>2.0283092862905601E-3</v>
      </c>
      <c r="BF120" s="1">
        <v>1.2013115048961901E-5</v>
      </c>
      <c r="BG120" s="1">
        <v>2.8581082292111099E-9</v>
      </c>
      <c r="BH120" s="1">
        <v>2.2782416867649799E-4</v>
      </c>
      <c r="BI120" s="1">
        <v>1.15721695300215E-3</v>
      </c>
      <c r="BJ120" s="1">
        <v>7.6992666571191E-7</v>
      </c>
      <c r="BK120" s="1">
        <v>0.263195372800613</v>
      </c>
      <c r="BL120" s="1">
        <v>7.78350568412777E-5</v>
      </c>
      <c r="BM120" s="1">
        <v>7.1502395451455105E-8</v>
      </c>
      <c r="BN120" s="1">
        <v>2.82037529971527E-16</v>
      </c>
      <c r="BO120" s="1">
        <v>2.1672616038948601E-5</v>
      </c>
      <c r="BP120" s="1">
        <v>1.13224384671965E-11</v>
      </c>
      <c r="BQ120" s="1">
        <v>5.5401925257129E-6</v>
      </c>
      <c r="BR120" s="1">
        <v>1.6123279515362299E-4</v>
      </c>
      <c r="BS120" s="1">
        <v>2.1598560947957901E-3</v>
      </c>
      <c r="BT120" s="1">
        <v>3.4665750123951201E-6</v>
      </c>
      <c r="BU120" s="1">
        <v>4.46888377534167E-6</v>
      </c>
      <c r="BV120" s="1">
        <v>1.5319873377955399E-6</v>
      </c>
      <c r="BW120" s="1">
        <v>1.8688007676921E-6</v>
      </c>
      <c r="BX120" s="1">
        <v>1000000</v>
      </c>
      <c r="BY120" s="1">
        <v>209000</v>
      </c>
      <c r="BZ120" s="1">
        <v>20000</v>
      </c>
      <c r="CA120" s="1">
        <v>0</v>
      </c>
      <c r="CB120" s="1">
        <v>1</v>
      </c>
    </row>
    <row r="121" spans="1:80" x14ac:dyDescent="0.2">
      <c r="A121" s="1">
        <v>471600</v>
      </c>
      <c r="B121" s="1">
        <v>4.7864724098289797E-2</v>
      </c>
      <c r="C121" s="1">
        <v>5.0015019271780299E-3</v>
      </c>
      <c r="D121" s="1">
        <v>7.0841572192897301E-2</v>
      </c>
      <c r="E121" s="1">
        <v>4.66934367321548E-2</v>
      </c>
      <c r="F121" s="1">
        <v>4.0553345022856402E-2</v>
      </c>
      <c r="G121" s="1">
        <v>2.5389937858849399E-2</v>
      </c>
      <c r="H121" s="1">
        <v>8.7521222637417899E-3</v>
      </c>
      <c r="I121" s="1">
        <v>0.23048488584758101</v>
      </c>
      <c r="J121" s="1">
        <v>2.13527590170995E-3</v>
      </c>
      <c r="K121" s="1">
        <v>2.2862528563054099E-14</v>
      </c>
      <c r="L121" s="1">
        <v>4.9895135799550398E-3</v>
      </c>
      <c r="M121" s="1">
        <v>4.6457592936589302E-23</v>
      </c>
      <c r="N121" s="1">
        <v>3.5194652874633399E-3</v>
      </c>
      <c r="O121" s="1">
        <v>1.5982319848367101E-3</v>
      </c>
      <c r="P121" s="1">
        <v>1.7839182560606099E-8</v>
      </c>
      <c r="Q121" s="1">
        <v>3.3239882851224498E-13</v>
      </c>
      <c r="R121" s="1">
        <v>1.08280460312028E-2</v>
      </c>
      <c r="S121" s="1">
        <v>4.4601385700915404E-6</v>
      </c>
      <c r="T121" s="1">
        <v>2.19980498922009E-5</v>
      </c>
      <c r="U121" s="1">
        <v>6.0351754913433103E-4</v>
      </c>
      <c r="V121" s="1">
        <v>1.8782713209141001E-5</v>
      </c>
      <c r="W121" s="1">
        <v>4.3105474399713902E-13</v>
      </c>
      <c r="X121" s="1">
        <v>1.7287796019010601E-15</v>
      </c>
      <c r="Y121" s="1">
        <v>2.7522103595045902E-40</v>
      </c>
      <c r="Z121" s="1">
        <v>6.0786871615432503E-5</v>
      </c>
      <c r="AA121" s="1">
        <v>8.5491164693788301E-4</v>
      </c>
      <c r="AB121" s="1">
        <v>1.64146350258989E-9</v>
      </c>
      <c r="AC121" s="1">
        <v>1.89364009224174E-26</v>
      </c>
      <c r="AD121" s="1">
        <v>6.3499483821945896E-4</v>
      </c>
      <c r="AE121" s="1">
        <v>2.5159364450340899E-8</v>
      </c>
      <c r="AF121" s="1">
        <v>5.0020635944499901E-11</v>
      </c>
      <c r="AG121" s="1">
        <v>4.5486277520643198E-13</v>
      </c>
      <c r="AH121" s="1">
        <v>1.1789921245299001E-13</v>
      </c>
      <c r="AI121" s="1">
        <v>1.00363987614079E-12</v>
      </c>
      <c r="AJ121" s="1">
        <v>3.27207275189352E-12</v>
      </c>
      <c r="AK121" s="1">
        <v>3.7524859020541298E-9</v>
      </c>
      <c r="AL121" s="1">
        <v>2.8509992759508302E-4</v>
      </c>
      <c r="AM121" s="1">
        <v>2.1481192447608302E-12</v>
      </c>
      <c r="AN121" s="1">
        <v>9.1515518773309097E-12</v>
      </c>
      <c r="AO121" s="1">
        <v>0.25524769039580097</v>
      </c>
      <c r="AP121" s="1">
        <v>4.2994387727623502E-12</v>
      </c>
      <c r="AQ121" s="1">
        <v>2.4340969555992201E-2</v>
      </c>
      <c r="AR121" s="1">
        <v>0.124488338641184</v>
      </c>
      <c r="AS121" s="1">
        <v>1.46786808709782E-16</v>
      </c>
      <c r="AT121" s="1">
        <v>1.1710893503859799E-5</v>
      </c>
      <c r="AU121" s="1">
        <v>4.7140092679469902E-13</v>
      </c>
      <c r="AV121" s="1">
        <v>0</v>
      </c>
      <c r="AW121" s="1">
        <v>4.0021593220817599E-6</v>
      </c>
      <c r="AX121" s="1">
        <v>0</v>
      </c>
      <c r="AY121" s="1">
        <v>1.5534179399579899E-54</v>
      </c>
      <c r="AZ121" s="1">
        <v>1.9089632064876501E-66</v>
      </c>
      <c r="BA121" t="s">
        <v>453</v>
      </c>
      <c r="BB121" s="1">
        <v>0</v>
      </c>
      <c r="BC121" s="1">
        <v>6.6328368929034097E-37</v>
      </c>
      <c r="BD121" s="1">
        <v>3.65941416415263E-4</v>
      </c>
      <c r="BE121" s="1">
        <v>1.95315766327059E-3</v>
      </c>
      <c r="BF121" s="1">
        <v>1.02937533872037E-5</v>
      </c>
      <c r="BG121" s="1">
        <v>2.9275226869849701E-9</v>
      </c>
      <c r="BH121" s="1">
        <v>1.90502616604814E-4</v>
      </c>
      <c r="BI121" s="1">
        <v>9.4250480689440496E-4</v>
      </c>
      <c r="BJ121" s="1">
        <v>6.2890535763681205E-7</v>
      </c>
      <c r="BK121" s="1">
        <v>0.26533064298423997</v>
      </c>
      <c r="BL121" s="1">
        <v>7.77944819631446E-5</v>
      </c>
      <c r="BM121" s="1">
        <v>5.9949952916919798E-8</v>
      </c>
      <c r="BN121" s="1">
        <v>1.96455872850142E-16</v>
      </c>
      <c r="BO121" s="1">
        <v>2.1240229405608801E-5</v>
      </c>
      <c r="BP121" s="1">
        <v>8.4137902090566005E-12</v>
      </c>
      <c r="BQ121" s="1">
        <v>5.04093438048061E-6</v>
      </c>
      <c r="BR121" s="1">
        <v>1.69499593320538E-4</v>
      </c>
      <c r="BS121" s="1">
        <v>2.25396726590081E-3</v>
      </c>
      <c r="BT121" s="1">
        <v>3.56670112271695E-6</v>
      </c>
      <c r="BU121" s="1">
        <v>4.3414433520516099E-6</v>
      </c>
      <c r="BV121" s="1">
        <v>1.3883066390116401E-6</v>
      </c>
      <c r="BW121" s="1">
        <v>1.9658217606451101E-6</v>
      </c>
      <c r="BX121" s="1">
        <v>1000000</v>
      </c>
      <c r="BY121" s="1">
        <v>209000</v>
      </c>
      <c r="BZ121" s="1">
        <v>20000</v>
      </c>
      <c r="CA121" s="1">
        <v>0</v>
      </c>
      <c r="CB121" s="1">
        <v>1</v>
      </c>
    </row>
    <row r="122" spans="1:80" x14ac:dyDescent="0.2">
      <c r="A122" s="1">
        <v>475200</v>
      </c>
      <c r="B122" s="1">
        <v>4.8199378439562499E-2</v>
      </c>
      <c r="C122" s="1">
        <v>5.0140661108334303E-3</v>
      </c>
      <c r="D122" s="1">
        <v>7.1031618563230606E-2</v>
      </c>
      <c r="E122" s="1">
        <v>4.67521840484766E-2</v>
      </c>
      <c r="F122" s="1">
        <v>4.0855383903955302E-2</v>
      </c>
      <c r="G122" s="1">
        <v>2.5483298542914101E-2</v>
      </c>
      <c r="H122" s="1">
        <v>8.7521302431629207E-3</v>
      </c>
      <c r="I122" s="1">
        <v>0.230484909787597</v>
      </c>
      <c r="J122" s="1">
        <v>1.8006215604372401E-3</v>
      </c>
      <c r="K122" s="1">
        <v>2.3071453249640899E-14</v>
      </c>
      <c r="L122" s="1">
        <v>4.7655230035235797E-3</v>
      </c>
      <c r="M122" s="1">
        <v>1.4856672261732199E-23</v>
      </c>
      <c r="N122" s="1">
        <v>3.5298723036240598E-3</v>
      </c>
      <c r="O122" s="1">
        <v>1.49917274644508E-3</v>
      </c>
      <c r="P122" s="1">
        <v>1.3849232479086599E-8</v>
      </c>
      <c r="Q122" s="1">
        <v>2.41975300953417E-13</v>
      </c>
      <c r="R122" s="1">
        <v>1.03534218029809E-2</v>
      </c>
      <c r="S122" s="1">
        <v>4.7151065129833001E-6</v>
      </c>
      <c r="T122" s="1">
        <v>2.3260052939880599E-5</v>
      </c>
      <c r="U122" s="1">
        <v>5.0113866924011898E-4</v>
      </c>
      <c r="V122" s="1">
        <v>1.23056364730685E-5</v>
      </c>
      <c r="W122" s="1">
        <v>2.92241281776856E-13</v>
      </c>
      <c r="X122" s="1">
        <v>3.3205778808159601E-16</v>
      </c>
      <c r="Y122" s="1">
        <v>2.4609096878086899E-42</v>
      </c>
      <c r="Z122" s="1">
        <v>6.2193637430100801E-5</v>
      </c>
      <c r="AA122" s="1">
        <v>7.8507432491160801E-4</v>
      </c>
      <c r="AB122" s="1">
        <v>1.57772080003692E-9</v>
      </c>
      <c r="AC122" s="1">
        <v>1.46087350796934E-26</v>
      </c>
      <c r="AD122" s="1">
        <v>5.4842722623339301E-4</v>
      </c>
      <c r="AE122" s="1">
        <v>1.16005747035704E-8</v>
      </c>
      <c r="AF122" s="1">
        <v>1.7639473852171199E-11</v>
      </c>
      <c r="AG122" s="1">
        <v>1.62420055413439E-13</v>
      </c>
      <c r="AH122" s="1">
        <v>4.24998773361162E-14</v>
      </c>
      <c r="AI122" s="1">
        <v>3.5491559784026999E-13</v>
      </c>
      <c r="AJ122" s="1">
        <v>1.1540662754268501E-12</v>
      </c>
      <c r="AK122" s="1">
        <v>2.89345935000295E-9</v>
      </c>
      <c r="AL122" s="1">
        <v>2.4655187333834101E-4</v>
      </c>
      <c r="AM122" s="1">
        <v>7.62575638725141E-13</v>
      </c>
      <c r="AN122" s="1">
        <v>6.5282491951387198E-12</v>
      </c>
      <c r="AO122" s="1">
        <v>0.24982254555755501</v>
      </c>
      <c r="AP122" s="1">
        <v>1.5290790276496201E-12</v>
      </c>
      <c r="AQ122" s="1">
        <v>2.3505906647857799E-2</v>
      </c>
      <c r="AR122" s="1">
        <v>0.124503826283747</v>
      </c>
      <c r="AS122" s="1">
        <v>3.1823913868104097E-17</v>
      </c>
      <c r="AT122" s="1">
        <v>9.8161062538827003E-6</v>
      </c>
      <c r="AU122" s="1">
        <v>3.5468097517394998E-13</v>
      </c>
      <c r="AV122" s="1">
        <v>0</v>
      </c>
      <c r="AW122" s="1">
        <v>3.8635778962030499E-6</v>
      </c>
      <c r="AX122" s="1">
        <v>0</v>
      </c>
      <c r="AY122" s="1">
        <v>3.50338748882904E-57</v>
      </c>
      <c r="AZ122" s="1">
        <v>4.52703659299654E-69</v>
      </c>
      <c r="BA122" t="s">
        <v>454</v>
      </c>
      <c r="BB122" s="1">
        <v>0</v>
      </c>
      <c r="BC122" s="1">
        <v>2.1268372529441599E-38</v>
      </c>
      <c r="BD122" s="1">
        <v>3.2782809512577299E-4</v>
      </c>
      <c r="BE122" s="1">
        <v>1.88594999818851E-3</v>
      </c>
      <c r="BF122" s="1">
        <v>8.6266551126065592E-6</v>
      </c>
      <c r="BG122" s="1">
        <v>2.9614322517438999E-9</v>
      </c>
      <c r="BH122" s="1">
        <v>1.62347488955689E-4</v>
      </c>
      <c r="BI122" s="1">
        <v>7.6100946921026905E-4</v>
      </c>
      <c r="BJ122" s="1">
        <v>5.1409366001639396E-7</v>
      </c>
      <c r="BK122" s="1">
        <v>0.26754656764453699</v>
      </c>
      <c r="BL122" s="1">
        <v>7.7438446450889603E-5</v>
      </c>
      <c r="BM122" s="1">
        <v>4.9862645325447301E-8</v>
      </c>
      <c r="BN122" s="1">
        <v>1.3942609314173701E-16</v>
      </c>
      <c r="BO122" s="1">
        <v>2.0905404932961799E-5</v>
      </c>
      <c r="BP122" s="1">
        <v>6.3661255979528297E-12</v>
      </c>
      <c r="BQ122" s="1">
        <v>4.5847328975706204E-6</v>
      </c>
      <c r="BR122" s="1">
        <v>1.7360050496914399E-4</v>
      </c>
      <c r="BS122" s="1">
        <v>2.3168416807998402E-3</v>
      </c>
      <c r="BT122" s="1">
        <v>3.6680253344667699E-6</v>
      </c>
      <c r="BU122" s="1">
        <v>4.2082732234201097E-6</v>
      </c>
      <c r="BV122" s="1">
        <v>1.25694486955632E-6</v>
      </c>
      <c r="BW122" s="1">
        <v>2.0343281668778002E-6</v>
      </c>
      <c r="BX122" s="1">
        <v>1000000</v>
      </c>
      <c r="BY122" s="1">
        <v>209000</v>
      </c>
      <c r="BZ122" s="1">
        <v>20000</v>
      </c>
      <c r="CA122" s="1">
        <v>0</v>
      </c>
      <c r="CB122" s="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22"/>
  <sheetViews>
    <sheetView workbookViewId="0">
      <selection sqref="A1:CB1"/>
    </sheetView>
  </sheetViews>
  <sheetFormatPr baseColWidth="10" defaultRowHeight="16" x14ac:dyDescent="0.2"/>
  <sheetData>
    <row r="1" spans="1:8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</row>
    <row r="2" spans="1:80" x14ac:dyDescent="0.2">
      <c r="A2" s="1">
        <f>KPP!A2-'Kppa 0.2.3'!A2</f>
        <v>0</v>
      </c>
      <c r="B2" s="1">
        <f>KPP!B2-'Kppa 0.2.3'!B2</f>
        <v>0</v>
      </c>
      <c r="C2" s="1">
        <f>KPP!C2-'Kppa 0.2.3'!C2</f>
        <v>-2.5469808987571563E-11</v>
      </c>
      <c r="D2" s="1">
        <f>KPP!D2-'Kppa 0.2.3'!D2</f>
        <v>-1.4752150022390165E-11</v>
      </c>
      <c r="E2" s="1">
        <f>KPP!E2-'Kppa 0.2.3'!E2</f>
        <v>-1.2813134993121256E-11</v>
      </c>
      <c r="F2" s="1">
        <f>KPP!F2-'Kppa 0.2.3'!F2</f>
        <v>0</v>
      </c>
      <c r="G2" s="1">
        <f>KPP!G2-'Kppa 0.2.3'!G2</f>
        <v>0</v>
      </c>
      <c r="H2" s="1">
        <f>KPP!H2-'Kppa 0.2.3'!H2</f>
        <v>0</v>
      </c>
      <c r="I2" s="1">
        <f>KPP!I2-'Kppa 0.2.3'!I2</f>
        <v>2.9802319778671205E-9</v>
      </c>
      <c r="J2" s="1">
        <f>KPP!J2-'Kppa 0.2.3'!J2</f>
        <v>7.4505799446678012E-10</v>
      </c>
      <c r="K2" s="1">
        <f>KPP!K2-'Kppa 0.2.3'!K2</f>
        <v>0</v>
      </c>
      <c r="L2" s="1">
        <f>KPP!L2-'Kppa 0.2.3'!L2</f>
        <v>-8.0168198468566487E-11</v>
      </c>
      <c r="M2" s="1">
        <f>KPP!M2-'Kppa 0.2.3'!M2</f>
        <v>0</v>
      </c>
      <c r="N2" s="1">
        <f>KPP!N2-'Kppa 0.2.3'!N2</f>
        <v>0</v>
      </c>
      <c r="O2" s="1">
        <f>KPP!O2-'Kppa 0.2.3'!O2</f>
        <v>0</v>
      </c>
      <c r="P2" s="1">
        <f>KPP!P2-'Kppa 0.2.3'!P2</f>
        <v>0</v>
      </c>
      <c r="Q2" s="1">
        <f>KPP!Q2-'Kppa 0.2.3'!Q2</f>
        <v>0</v>
      </c>
      <c r="R2" s="1">
        <f>KPP!R2-'Kppa 0.2.3'!R2</f>
        <v>0</v>
      </c>
      <c r="S2" s="1">
        <f>KPP!S2-'Kppa 0.2.3'!S2</f>
        <v>0</v>
      </c>
      <c r="T2" s="1">
        <f>KPP!T2-'Kppa 0.2.3'!T2</f>
        <v>4.7497449983530116E-11</v>
      </c>
      <c r="U2" s="1">
        <f>KPP!U2-'Kppa 0.2.3'!U2</f>
        <v>-2.7120120038581774E-10</v>
      </c>
      <c r="V2" s="1">
        <f>KPP!V2-'Kppa 0.2.3'!V2</f>
        <v>4.2319300147530825E-10</v>
      </c>
      <c r="W2" s="1">
        <f>KPP!W2-'Kppa 0.2.3'!W2</f>
        <v>0</v>
      </c>
      <c r="X2" s="1">
        <f>KPP!X2-'Kppa 0.2.3'!X2</f>
        <v>1.7285349887541379E-10</v>
      </c>
      <c r="Y2" s="1">
        <f>KPP!Y2-'Kppa 0.2.3'!Y2</f>
        <v>4.2676925882112471E-10</v>
      </c>
      <c r="Z2" s="1">
        <f>KPP!Z2-'Kppa 0.2.3'!Z2</f>
        <v>0</v>
      </c>
      <c r="AA2" s="1">
        <f>KPP!AA2-'Kppa 0.2.3'!AA2</f>
        <v>0</v>
      </c>
      <c r="AB2" s="1">
        <f>KPP!AB2-'Kppa 0.2.3'!AB2</f>
        <v>0</v>
      </c>
      <c r="AC2" s="1">
        <f>KPP!AC2-'Kppa 0.2.3'!AC2</f>
        <v>0</v>
      </c>
      <c r="AD2" s="1">
        <f>KPP!AD2-'Kppa 0.2.3'!AD2</f>
        <v>1.4588236001145116E-10</v>
      </c>
      <c r="AE2" s="1">
        <f>KPP!AE2-'Kppa 0.2.3'!AE2</f>
        <v>1.8060207010450746E-9</v>
      </c>
      <c r="AF2" s="1">
        <f>KPP!AF2-'Kppa 0.2.3'!AF2</f>
        <v>4.4405469926123153E-10</v>
      </c>
      <c r="AG2" s="1">
        <f>KPP!AG2-'Kppa 0.2.3'!AG2</f>
        <v>0</v>
      </c>
      <c r="AH2" s="1">
        <f>KPP!AH2-'Kppa 0.2.3'!AH2</f>
        <v>0</v>
      </c>
      <c r="AI2" s="1">
        <f>KPP!AI2-'Kppa 0.2.3'!AI2</f>
        <v>1.4957041031063434E-11</v>
      </c>
      <c r="AJ2" s="1">
        <f>KPP!AJ2-'Kppa 0.2.3'!AJ2</f>
        <v>0</v>
      </c>
      <c r="AK2" s="1">
        <f>KPP!AK2-'Kppa 0.2.3'!AK2</f>
        <v>0</v>
      </c>
      <c r="AL2" s="1">
        <f>KPP!AL2-'Kppa 0.2.3'!AL2</f>
        <v>0</v>
      </c>
      <c r="AM2" s="1">
        <f>KPP!AM2-'Kppa 0.2.3'!AM2</f>
        <v>-2.9521993980289804E-12</v>
      </c>
      <c r="AN2" s="1">
        <f>KPP!AN2-'Kppa 0.2.3'!AN2</f>
        <v>1.5977770972605554E-11</v>
      </c>
      <c r="AO2" s="1">
        <f>KPP!AO2-'Kppa 0.2.3'!AO2</f>
        <v>0</v>
      </c>
      <c r="AP2" s="1">
        <f>KPP!AP2-'Kppa 0.2.3'!AP2</f>
        <v>-2.9511750031588346E-12</v>
      </c>
      <c r="AQ2" s="1">
        <f>KPP!AQ2-'Kppa 0.2.3'!AQ2</f>
        <v>-4.4405460211671688E-11</v>
      </c>
      <c r="AR2" s="1">
        <f>KPP!AR2-'Kppa 0.2.3'!AR2</f>
        <v>0</v>
      </c>
      <c r="AS2" s="1">
        <f>KPP!AS2-'Kppa 0.2.3'!AS2</f>
        <v>-4.41074399226693E-10</v>
      </c>
      <c r="AT2" s="1">
        <f>KPP!AT2-'Kppa 0.2.3'!AT2</f>
        <v>-2.6929199972366979E-12</v>
      </c>
      <c r="AU2" s="1">
        <f>KPP!AU2-'Kppa 0.2.3'!AU2</f>
        <v>0</v>
      </c>
      <c r="AV2" s="1">
        <f>KPP!AV2-'Kppa 0.2.3'!AV2</f>
        <v>8.3427869647378916E-12</v>
      </c>
      <c r="AW2" s="1">
        <f>KPP!AW2-'Kppa 0.2.3'!AW2</f>
        <v>0</v>
      </c>
      <c r="AX2" s="1">
        <f>KPP!AX2-'Kppa 0.2.3'!AX2</f>
        <v>1.5664845939497574E-11</v>
      </c>
      <c r="AY2" s="1">
        <f>KPP!AY2-'Kppa 0.2.3'!AY2</f>
        <v>3.5390299631815614E-12</v>
      </c>
      <c r="AZ2" s="1">
        <f>KPP!AZ2-'Kppa 0.2.3'!AZ2</f>
        <v>2.8312298686050674E-11</v>
      </c>
      <c r="BA2" s="1">
        <f>KPP!BA2-'Kppa 0.2.3'!BA2</f>
        <v>3.3101997976448666E-12</v>
      </c>
      <c r="BB2" s="1">
        <f>KPP!BB2-'Kppa 0.2.3'!BB2</f>
        <v>-3.1411646894685674E-10</v>
      </c>
      <c r="BC2" s="1">
        <f>KPP!BC2-'Kppa 0.2.3'!BC2</f>
        <v>0</v>
      </c>
      <c r="BD2" s="1">
        <f>KPP!BD2-'Kppa 0.2.3'!BD2</f>
        <v>-5.9962269958330205E-11</v>
      </c>
      <c r="BE2" s="1">
        <f>KPP!BE2-'Kppa 0.2.3'!BE2</f>
        <v>1.4245519867894796E-10</v>
      </c>
      <c r="BF2" s="1">
        <f>KPP!BF2-'Kppa 0.2.3'!BF2</f>
        <v>0</v>
      </c>
      <c r="BG2" s="1">
        <f>KPP!BG2-'Kppa 0.2.3'!BG2</f>
        <v>2.720783977505345E-17</v>
      </c>
      <c r="BH2" s="1">
        <f>KPP!BH2-'Kppa 0.2.3'!BH2</f>
        <v>-5.8002759930134151E-11</v>
      </c>
      <c r="BI2" s="1">
        <f>KPP!BI2-'Kppa 0.2.3'!BI2</f>
        <v>-8.9630479687546893E-11</v>
      </c>
      <c r="BJ2" s="1">
        <f>KPP!BJ2-'Kppa 0.2.3'!BJ2</f>
        <v>2.7641649819748482E-11</v>
      </c>
      <c r="BK2" s="1">
        <f>KPP!BK2-'Kppa 0.2.3'!BK2</f>
        <v>0</v>
      </c>
      <c r="BL2" s="1">
        <f>KPP!BL2-'Kppa 0.2.3'!BL2</f>
        <v>0</v>
      </c>
      <c r="BM2" s="1">
        <f>KPP!BM2-'Kppa 0.2.3'!BM2</f>
        <v>0</v>
      </c>
      <c r="BN2" s="1">
        <f>KPP!BN2-'Kppa 0.2.3'!BN2</f>
        <v>0</v>
      </c>
      <c r="BO2" s="1">
        <f>KPP!BO2-'Kppa 0.2.3'!BO2</f>
        <v>0</v>
      </c>
      <c r="BP2" s="1">
        <f>KPP!BP2-'Kppa 0.2.3'!BP2</f>
        <v>0</v>
      </c>
      <c r="BQ2" s="1">
        <f>KPP!BQ2-'Kppa 0.2.3'!BQ2</f>
        <v>0</v>
      </c>
      <c r="BR2" s="1">
        <f>KPP!BR2-'Kppa 0.2.3'!BR2</f>
        <v>1.4901159889335602E-9</v>
      </c>
      <c r="BS2" s="1">
        <f>KPP!BS2-'Kppa 0.2.3'!BS2</f>
        <v>7.4505799446678012E-10</v>
      </c>
      <c r="BT2" s="1">
        <f>KPP!BT2-'Kppa 0.2.3'!BT2</f>
        <v>0</v>
      </c>
      <c r="BU2" s="1">
        <f>KPP!BU2-'Kppa 0.2.3'!BU2</f>
        <v>0</v>
      </c>
      <c r="BV2" s="1">
        <f>KPP!BV2-'Kppa 0.2.3'!BV2</f>
        <v>0</v>
      </c>
      <c r="BW2" s="1">
        <f>KPP!BW2-'Kppa 0.2.3'!BW2</f>
        <v>0</v>
      </c>
      <c r="BX2" s="1">
        <f>KPP!BX2-'Kppa 0.2.3'!BX2</f>
        <v>0</v>
      </c>
      <c r="BY2" s="1">
        <f>KPP!BY2-'Kppa 0.2.3'!BY2</f>
        <v>0</v>
      </c>
      <c r="BZ2" s="1">
        <f>KPP!BZ2-'Kppa 0.2.3'!BZ2</f>
        <v>0</v>
      </c>
      <c r="CA2" s="1">
        <f>KPP!CA2-'Kppa 0.2.3'!CA2</f>
        <v>0</v>
      </c>
      <c r="CB2" s="1">
        <f>KPP!CB2-'Kppa 0.2.3'!CB2</f>
        <v>0</v>
      </c>
    </row>
    <row r="3" spans="1:80" x14ac:dyDescent="0.2">
      <c r="A3" s="1">
        <f>KPP!A3-'Kppa 0.2.3'!A3</f>
        <v>0</v>
      </c>
      <c r="B3" s="1">
        <f>KPP!B3-'Kppa 0.2.3'!B3</f>
        <v>3.1444387160262446E-9</v>
      </c>
      <c r="C3" s="1">
        <f>KPP!C3-'Kppa 0.2.3'!C3</f>
        <v>2.8512957609121842E-10</v>
      </c>
      <c r="D3" s="1">
        <f>KPP!D3-'Kppa 0.2.3'!D3</f>
        <v>6.1133019870276972E-11</v>
      </c>
      <c r="E3" s="1">
        <f>KPP!E3-'Kppa 0.2.3'!E3</f>
        <v>1.4722199501160382E-10</v>
      </c>
      <c r="F3" s="1">
        <f>KPP!F3-'Kppa 0.2.3'!F3</f>
        <v>1.0312288475957983E-13</v>
      </c>
      <c r="G3" s="1">
        <f>KPP!G3-'Kppa 0.2.3'!G3</f>
        <v>4.87367251799467E-14</v>
      </c>
      <c r="H3" s="1">
        <f>KPP!H3-'Kppa 0.2.3'!H3</f>
        <v>1.3831013610004681E-11</v>
      </c>
      <c r="I3" s="1">
        <f>KPP!I3-'Kppa 0.2.3'!I3</f>
        <v>3.8441240191033899E-9</v>
      </c>
      <c r="J3" s="1">
        <f>KPP!J3-'Kppa 0.2.3'!J3</f>
        <v>-2.399380805151452E-9</v>
      </c>
      <c r="K3" s="1">
        <f>KPP!K3-'Kppa 0.2.3'!K3</f>
        <v>2.5887551899625732E-20</v>
      </c>
      <c r="L3" s="1">
        <f>KPP!L3-'Kppa 0.2.3'!L3</f>
        <v>-2.8052550039847635E-10</v>
      </c>
      <c r="M3" s="1">
        <f>KPP!M3-'Kppa 0.2.3'!M3</f>
        <v>6.4925992999866761E-10</v>
      </c>
      <c r="N3" s="1">
        <f>KPP!N3-'Kppa 0.2.3'!N3</f>
        <v>4.0130744720151199E-9</v>
      </c>
      <c r="O3" s="1">
        <f>KPP!O3-'Kppa 0.2.3'!O3</f>
        <v>2.1434341759992131E-9</v>
      </c>
      <c r="P3" s="1">
        <f>KPP!P3-'Kppa 0.2.3'!P3</f>
        <v>1.0408528676946567E-10</v>
      </c>
      <c r="Q3" s="1">
        <f>KPP!Q3-'Kppa 0.2.3'!Q3</f>
        <v>3.3631231930201719E-10</v>
      </c>
      <c r="R3" s="1">
        <f>KPP!R3-'Kppa 0.2.3'!R3</f>
        <v>-2.59508706977443E-8</v>
      </c>
      <c r="S3" s="1">
        <f>KPP!S3-'Kppa 0.2.3'!S3</f>
        <v>8.2711820960080679E-11</v>
      </c>
      <c r="T3" s="1">
        <f>KPP!T3-'Kppa 0.2.3'!T3</f>
        <v>3.9643153020279404E-9</v>
      </c>
      <c r="U3" s="1">
        <f>KPP!U3-'Kppa 0.2.3'!U3</f>
        <v>-1.5542108017241318E-9</v>
      </c>
      <c r="V3" s="1">
        <f>KPP!V3-'Kppa 0.2.3'!V3</f>
        <v>-6.7914615944908441E-9</v>
      </c>
      <c r="W3" s="1">
        <f>KPP!W3-'Kppa 0.2.3'!W3</f>
        <v>8.7313373640936486E-16</v>
      </c>
      <c r="X3" s="1">
        <f>KPP!X3-'Kppa 0.2.3'!X3</f>
        <v>-1.6804148197935298E-8</v>
      </c>
      <c r="Y3" s="1">
        <f>KPP!Y3-'Kppa 0.2.3'!Y3</f>
        <v>-1.1025853439462774E-8</v>
      </c>
      <c r="Z3" s="1">
        <f>KPP!Z3-'Kppa 0.2.3'!Z3</f>
        <v>3.3577354339946294E-10</v>
      </c>
      <c r="AA3" s="1">
        <f>KPP!AA3-'Kppa 0.2.3'!AA3</f>
        <v>1.8790253310034536E-13</v>
      </c>
      <c r="AB3" s="1">
        <f>KPP!AB3-'Kppa 0.2.3'!AB3</f>
        <v>1.7743515550074514E-15</v>
      </c>
      <c r="AC3" s="1">
        <f>KPP!AC3-'Kppa 0.2.3'!AC3</f>
        <v>6.7145480609956568E-30</v>
      </c>
      <c r="AD3" s="1">
        <f>KPP!AD3-'Kppa 0.2.3'!AD3</f>
        <v>-2.1576083020918846E-10</v>
      </c>
      <c r="AE3" s="1">
        <f>KPP!AE3-'Kppa 0.2.3'!AE3</f>
        <v>-9.8348960017591303E-9</v>
      </c>
      <c r="AF3" s="1">
        <f>KPP!AF3-'Kppa 0.2.3'!AF3</f>
        <v>-3.8703184008365143E-9</v>
      </c>
      <c r="AG3" s="1">
        <f>KPP!AG3-'Kppa 0.2.3'!AG3</f>
        <v>3.5099846679598635E-10</v>
      </c>
      <c r="AH3" s="1">
        <f>KPP!AH3-'Kppa 0.2.3'!AH3</f>
        <v>1.0671586699848067E-10</v>
      </c>
      <c r="AI3" s="1">
        <f>KPP!AI3-'Kppa 0.2.3'!AI3</f>
        <v>7.2886678908080232E-10</v>
      </c>
      <c r="AJ3" s="1">
        <f>KPP!AJ3-'Kppa 0.2.3'!AJ3</f>
        <v>4.4333934600716829E-9</v>
      </c>
      <c r="AK3" s="1">
        <f>KPP!AK3-'Kppa 0.2.3'!AK3</f>
        <v>1.1008971659905598E-9</v>
      </c>
      <c r="AL3" s="1">
        <f>KPP!AL3-'Kppa 0.2.3'!AL3</f>
        <v>2.9824763220073829E-12</v>
      </c>
      <c r="AM3" s="1">
        <f>KPP!AM3-'Kppa 0.2.3'!AM3</f>
        <v>1.2695295149877696E-9</v>
      </c>
      <c r="AN3" s="1">
        <f>KPP!AN3-'Kppa 0.2.3'!AN3</f>
        <v>-7.3250641300206046E-10</v>
      </c>
      <c r="AO3" s="1">
        <f>KPP!AO3-'Kppa 0.2.3'!AO3</f>
        <v>2.716231024997573E-8</v>
      </c>
      <c r="AP3" s="1">
        <f>KPP!AP3-'Kppa 0.2.3'!AP3</f>
        <v>3.7575003510124244E-9</v>
      </c>
      <c r="AQ3" s="1">
        <f>KPP!AQ3-'Kppa 0.2.3'!AQ3</f>
        <v>1.0639806339793334E-8</v>
      </c>
      <c r="AR3" s="1">
        <f>KPP!AR3-'Kppa 0.2.3'!AR3</f>
        <v>4.4838833829913272E-8</v>
      </c>
      <c r="AS3" s="1">
        <f>KPP!AS3-'Kppa 0.2.3'!AS3</f>
        <v>-1.0143428399306265E-8</v>
      </c>
      <c r="AT3" s="1">
        <f>KPP!AT3-'Kppa 0.2.3'!AT3</f>
        <v>2.2946973660424239E-9</v>
      </c>
      <c r="AU3" s="1">
        <f>KPP!AU3-'Kppa 0.2.3'!AU3</f>
        <v>1.2605099900987008E-14</v>
      </c>
      <c r="AV3" s="1">
        <f>KPP!AV3-'Kppa 0.2.3'!AV3</f>
        <v>-8.9752258899153219E-10</v>
      </c>
      <c r="AW3" s="1">
        <f>KPP!AW3-'Kppa 0.2.3'!AW3</f>
        <v>1.8024138830078075E-12</v>
      </c>
      <c r="AX3" s="1">
        <f>KPP!AX3-'Kppa 0.2.3'!AX3</f>
        <v>-1.644312302040863E-9</v>
      </c>
      <c r="AY3" s="1">
        <f>KPP!AY3-'Kppa 0.2.3'!AY3</f>
        <v>-1.6798584498260716E-9</v>
      </c>
      <c r="AZ3" s="1">
        <f>KPP!AZ3-'Kppa 0.2.3'!AZ3</f>
        <v>-1.5330564379599509E-8</v>
      </c>
      <c r="BA3" s="1">
        <f>KPP!BA3-'Kppa 0.2.3'!BA3</f>
        <v>-4.07258949871106E-11</v>
      </c>
      <c r="BB3" s="1">
        <f>KPP!BB3-'Kppa 0.2.3'!BB3</f>
        <v>-1.5385034539752707E-8</v>
      </c>
      <c r="BC3" s="1">
        <f>KPP!BC3-'Kppa 0.2.3'!BC3</f>
        <v>1.864918461086558E-10</v>
      </c>
      <c r="BD3" s="1">
        <f>KPP!BD3-'Kppa 0.2.3'!BD3</f>
        <v>2.7083784820761125E-8</v>
      </c>
      <c r="BE3" s="1">
        <f>KPP!BE3-'Kppa 0.2.3'!BE3</f>
        <v>3.3822917000145281E-8</v>
      </c>
      <c r="BF3" s="1">
        <f>KPP!BF3-'Kppa 0.2.3'!BF3</f>
        <v>1.1087124669739712E-8</v>
      </c>
      <c r="BG3" s="1">
        <f>KPP!BG3-'Kppa 0.2.3'!BG3</f>
        <v>3.8928127000382674E-15</v>
      </c>
      <c r="BH3" s="1">
        <f>KPP!BH3-'Kppa 0.2.3'!BH3</f>
        <v>2.0972736419939964E-8</v>
      </c>
      <c r="BI3" s="1">
        <f>KPP!BI3-'Kppa 0.2.3'!BI3</f>
        <v>7.4194702300370285E-9</v>
      </c>
      <c r="BJ3" s="1">
        <f>KPP!BJ3-'Kppa 0.2.3'!BJ3</f>
        <v>8.9133475301116094E-9</v>
      </c>
      <c r="BK3" s="1">
        <f>KPP!BK3-'Kppa 0.2.3'!BK3</f>
        <v>3.0250706370069103E-7</v>
      </c>
      <c r="BL3" s="1">
        <f>KPP!BL3-'Kppa 0.2.3'!BL3</f>
        <v>9.8200037400147041E-12</v>
      </c>
      <c r="BM3" s="1">
        <f>KPP!BM3-'Kppa 0.2.3'!BM3</f>
        <v>5.2024512059514726E-13</v>
      </c>
      <c r="BN3" s="1">
        <f>KPP!BN3-'Kppa 0.2.3'!BN3</f>
        <v>1.4649016049963515E-14</v>
      </c>
      <c r="BO3" s="1">
        <f>KPP!BO3-'Kppa 0.2.3'!BO3</f>
        <v>9.8494802881087463E-13</v>
      </c>
      <c r="BP3" s="1">
        <f>KPP!BP3-'Kppa 0.2.3'!BP3</f>
        <v>4.727942537975168E-15</v>
      </c>
      <c r="BQ3" s="1">
        <f>KPP!BQ3-'Kppa 0.2.3'!BQ3</f>
        <v>4.3699565170045369E-12</v>
      </c>
      <c r="BR3" s="1">
        <f>KPP!BR3-'Kppa 0.2.3'!BR3</f>
        <v>-7.1626566802707181E-8</v>
      </c>
      <c r="BS3" s="1">
        <f>KPP!BS3-'Kppa 0.2.3'!BS3</f>
        <v>5.3979029995820937E-9</v>
      </c>
      <c r="BT3" s="1">
        <f>KPP!BT3-'Kppa 0.2.3'!BT3</f>
        <v>6.7782931990088163E-13</v>
      </c>
      <c r="BU3" s="1">
        <f>KPP!BU3-'Kppa 0.2.3'!BU3</f>
        <v>2.7105872579713627E-13</v>
      </c>
      <c r="BV3" s="1">
        <f>KPP!BV3-'Kppa 0.2.3'!BV3</f>
        <v>1.2664492553960446E-13</v>
      </c>
      <c r="BW3" s="1">
        <f>KPP!BW3-'Kppa 0.2.3'!BW3</f>
        <v>1.7187842699880207E-12</v>
      </c>
      <c r="BX3" s="1">
        <f>KPP!BX3-'Kppa 0.2.3'!BX3</f>
        <v>0</v>
      </c>
      <c r="BY3" s="1">
        <f>KPP!BY3-'Kppa 0.2.3'!BY3</f>
        <v>0</v>
      </c>
      <c r="BZ3" s="1">
        <f>KPP!BZ3-'Kppa 0.2.3'!BZ3</f>
        <v>0</v>
      </c>
      <c r="CA3" s="1">
        <f>KPP!CA3-'Kppa 0.2.3'!CA3</f>
        <v>0</v>
      </c>
      <c r="CB3" s="1">
        <f>KPP!CB3-'Kppa 0.2.3'!CB3</f>
        <v>0</v>
      </c>
    </row>
    <row r="4" spans="1:80" x14ac:dyDescent="0.2">
      <c r="A4" s="1">
        <f>KPP!A4-'Kppa 0.2.3'!A4</f>
        <v>0</v>
      </c>
      <c r="B4" s="1">
        <f>KPP!B4-'Kppa 0.2.3'!B4</f>
        <v>1.3361999580147749E-8</v>
      </c>
      <c r="C4" s="1">
        <f>KPP!C4-'Kppa 0.2.3'!C4</f>
        <v>1.3922439321203961E-9</v>
      </c>
      <c r="D4" s="1">
        <f>KPP!D4-'Kppa 0.2.3'!D4</f>
        <v>-6.153265006900166E-11</v>
      </c>
      <c r="E4" s="1">
        <f>KPP!E4-'Kppa 0.2.3'!E4</f>
        <v>-8.4511700046939475E-11</v>
      </c>
      <c r="F4" s="1">
        <f>KPP!F4-'Kppa 0.2.3'!F4</f>
        <v>1.6959198097014406E-12</v>
      </c>
      <c r="G4" s="1">
        <f>KPP!G4-'Kppa 0.2.3'!G4</f>
        <v>8.086677178982222E-13</v>
      </c>
      <c r="H4" s="1">
        <f>KPP!H4-'Kppa 0.2.3'!H4</f>
        <v>5.6865373480123583E-10</v>
      </c>
      <c r="I4" s="1">
        <f>KPP!I4-'Kppa 0.2.3'!I4</f>
        <v>7.661043993634209E-9</v>
      </c>
      <c r="J4" s="1">
        <f>KPP!J4-'Kppa 0.2.3'!J4</f>
        <v>-1.2616941699739037E-8</v>
      </c>
      <c r="K4" s="1">
        <f>KPP!K4-'Kppa 0.2.3'!K4</f>
        <v>6.0027768670089296E-20</v>
      </c>
      <c r="L4" s="1">
        <f>KPP!L4-'Kppa 0.2.3'!L4</f>
        <v>-9.372770996829427E-10</v>
      </c>
      <c r="M4" s="1">
        <f>KPP!M4-'Kppa 0.2.3'!M4</f>
        <v>1.4436541240063234E-9</v>
      </c>
      <c r="N4" s="1">
        <f>KPP!N4-'Kppa 0.2.3'!N4</f>
        <v>3.5254202599950893E-8</v>
      </c>
      <c r="O4" s="1">
        <f>KPP!O4-'Kppa 0.2.3'!O4</f>
        <v>2.1062524724010413E-8</v>
      </c>
      <c r="P4" s="1">
        <f>KPP!P4-'Kppa 0.2.3'!P4</f>
        <v>9.0350976369611355E-10</v>
      </c>
      <c r="Q4" s="1">
        <f>KPP!Q4-'Kppa 0.2.3'!Q4</f>
        <v>1.5843174801049263E-9</v>
      </c>
      <c r="R4" s="1">
        <f>KPP!R4-'Kppa 0.2.3'!R4</f>
        <v>-1.2638290225984503E-7</v>
      </c>
      <c r="S4" s="1">
        <f>KPP!S4-'Kppa 0.2.3'!S4</f>
        <v>-1.1286927049933347E-10</v>
      </c>
      <c r="T4" s="1">
        <f>KPP!T4-'Kppa 0.2.3'!T4</f>
        <v>7.117080899989893E-9</v>
      </c>
      <c r="U4" s="1">
        <f>KPP!U4-'Kppa 0.2.3'!U4</f>
        <v>-5.7275281011015533E-9</v>
      </c>
      <c r="V4" s="1">
        <f>KPP!V4-'Kppa 0.2.3'!V4</f>
        <v>-2.9635108499126428E-8</v>
      </c>
      <c r="W4" s="1">
        <f>KPP!W4-'Kppa 0.2.3'!W4</f>
        <v>1.326101244609277E-15</v>
      </c>
      <c r="X4" s="1">
        <f>KPP!X4-'Kppa 0.2.3'!X4</f>
        <v>-6.4388096101403169E-8</v>
      </c>
      <c r="Y4" s="1">
        <f>KPP!Y4-'Kppa 0.2.3'!Y4</f>
        <v>-3.4151668360481169E-8</v>
      </c>
      <c r="Z4" s="1">
        <f>KPP!Z4-'Kppa 0.2.3'!Z4</f>
        <v>1.2072691905011925E-9</v>
      </c>
      <c r="AA4" s="1">
        <f>KPP!AA4-'Kppa 0.2.3'!AA4</f>
        <v>2.9487966879029684E-12</v>
      </c>
      <c r="AB4" s="1">
        <f>KPP!AB4-'Kppa 0.2.3'!AB4</f>
        <v>1.0351841046005451E-14</v>
      </c>
      <c r="AC4" s="1">
        <f>KPP!AC4-'Kppa 0.2.3'!AC4</f>
        <v>1.1835461513013778E-28</v>
      </c>
      <c r="AD4" s="1">
        <f>KPP!AD4-'Kppa 0.2.3'!AD4</f>
        <v>-1.3835855005098208E-9</v>
      </c>
      <c r="AE4" s="1">
        <f>KPP!AE4-'Kppa 0.2.3'!AE4</f>
        <v>-4.5129757299255946E-8</v>
      </c>
      <c r="AF4" s="1">
        <f>KPP!AF4-'Kppa 0.2.3'!AF4</f>
        <v>-1.6696072999838885E-8</v>
      </c>
      <c r="AG4" s="1">
        <f>KPP!AG4-'Kppa 0.2.3'!AG4</f>
        <v>7.213521192997235E-10</v>
      </c>
      <c r="AH4" s="1">
        <f>KPP!AH4-'Kppa 0.2.3'!AH4</f>
        <v>2.1372864050031852E-10</v>
      </c>
      <c r="AI4" s="1">
        <f>KPP!AI4-'Kppa 0.2.3'!AI4</f>
        <v>-2.1515772209669201E-9</v>
      </c>
      <c r="AJ4" s="1">
        <f>KPP!AJ4-'Kppa 0.2.3'!AJ4</f>
        <v>3.2563161899996224E-9</v>
      </c>
      <c r="AK4" s="1">
        <f>KPP!AK4-'Kppa 0.2.3'!AK4</f>
        <v>6.6107760369918216E-9</v>
      </c>
      <c r="AL4" s="1">
        <f>KPP!AL4-'Kppa 0.2.3'!AL4</f>
        <v>3.3332007273046069E-11</v>
      </c>
      <c r="AM4" s="1">
        <f>KPP!AM4-'Kppa 0.2.3'!AM4</f>
        <v>1.5179473559188972E-9</v>
      </c>
      <c r="AN4" s="1">
        <f>KPP!AN4-'Kppa 0.2.3'!AN4</f>
        <v>-2.4363817360080128E-9</v>
      </c>
      <c r="AO4" s="1">
        <f>KPP!AO4-'Kppa 0.2.3'!AO4</f>
        <v>1.387160838972612E-7</v>
      </c>
      <c r="AP4" s="1">
        <f>KPP!AP4-'Kppa 0.2.3'!AP4</f>
        <v>8.4386671699888949E-9</v>
      </c>
      <c r="AQ4" s="1">
        <f>KPP!AQ4-'Kppa 0.2.3'!AQ4</f>
        <v>3.7785332519107984E-8</v>
      </c>
      <c r="AR4" s="1">
        <f>KPP!AR4-'Kppa 0.2.3'!AR4</f>
        <v>2.3771814310069583E-7</v>
      </c>
      <c r="AS4" s="1">
        <f>KPP!AS4-'Kppa 0.2.3'!AS4</f>
        <v>-3.814031229905368E-8</v>
      </c>
      <c r="AT4" s="1">
        <f>KPP!AT4-'Kppa 0.2.3'!AT4</f>
        <v>5.7922671509429841E-9</v>
      </c>
      <c r="AU4" s="1">
        <f>KPP!AU4-'Kppa 0.2.3'!AU4</f>
        <v>1.7398255689877465E-14</v>
      </c>
      <c r="AV4" s="1">
        <f>KPP!AV4-'Kppa 0.2.3'!AV4</f>
        <v>-8.795073091040842E-10</v>
      </c>
      <c r="AW4" s="1">
        <f>KPP!AW4-'Kppa 0.2.3'!AW4</f>
        <v>8.8900261079988818E-12</v>
      </c>
      <c r="AX4" s="1">
        <f>KPP!AX4-'Kppa 0.2.3'!AX4</f>
        <v>-1.6297585966998417E-9</v>
      </c>
      <c r="AY4" s="1">
        <f>KPP!AY4-'Kppa 0.2.3'!AY4</f>
        <v>-6.0901712119545981E-9</v>
      </c>
      <c r="AZ4" s="1">
        <f>KPP!AZ4-'Kppa 0.2.3'!AZ4</f>
        <v>-4.2600059369825305E-8</v>
      </c>
      <c r="BA4" s="1">
        <f>KPP!BA4-'Kppa 0.2.3'!BA4</f>
        <v>-1.4210892239981295E-9</v>
      </c>
      <c r="BB4" s="1">
        <f>KPP!BB4-'Kppa 0.2.3'!BB4</f>
        <v>-1.9184106452062658E-8</v>
      </c>
      <c r="BC4" s="1">
        <f>KPP!BC4-'Kppa 0.2.3'!BC4</f>
        <v>-3.0890070000868814E-10</v>
      </c>
      <c r="BD4" s="1">
        <f>KPP!BD4-'Kppa 0.2.3'!BD4</f>
        <v>6.1485194699506529E-8</v>
      </c>
      <c r="BE4" s="1">
        <f>KPP!BE4-'Kppa 0.2.3'!BE4</f>
        <v>9.2268830600289453E-8</v>
      </c>
      <c r="BF4" s="1">
        <f>KPP!BF4-'Kppa 0.2.3'!BF4</f>
        <v>3.5054127150470349E-8</v>
      </c>
      <c r="BG4" s="1">
        <f>KPP!BG4-'Kppa 0.2.3'!BG4</f>
        <v>6.7061579200817777E-14</v>
      </c>
      <c r="BH4" s="1">
        <f>KPP!BH4-'Kppa 0.2.3'!BH4</f>
        <v>4.5409967348863933E-8</v>
      </c>
      <c r="BI4" s="1">
        <f>KPP!BI4-'Kppa 0.2.3'!BI4</f>
        <v>2.7025135130621936E-8</v>
      </c>
      <c r="BJ4" s="1">
        <f>KPP!BJ4-'Kppa 0.2.3'!BJ4</f>
        <v>2.5267046080412747E-8</v>
      </c>
      <c r="BK4" s="1">
        <f>KPP!BK4-'Kppa 0.2.3'!BK4</f>
        <v>7.1194444389854894E-7</v>
      </c>
      <c r="BL4" s="1">
        <f>KPP!BL4-'Kppa 0.2.3'!BL4</f>
        <v>4.7510941040022895E-11</v>
      </c>
      <c r="BM4" s="1">
        <f>KPP!BM4-'Kppa 0.2.3'!BM4</f>
        <v>2.3722956830967623E-12</v>
      </c>
      <c r="BN4" s="1">
        <f>KPP!BN4-'Kppa 0.2.3'!BN4</f>
        <v>3.6698930110031645E-14</v>
      </c>
      <c r="BO4" s="1">
        <f>KPP!BO4-'Kppa 0.2.3'!BO4</f>
        <v>5.5789173860063242E-12</v>
      </c>
      <c r="BP4" s="1">
        <f>KPP!BP4-'Kppa 0.2.3'!BP4</f>
        <v>2.1031904893039742E-14</v>
      </c>
      <c r="BQ4" s="1">
        <f>KPP!BQ4-'Kppa 0.2.3'!BQ4</f>
        <v>1.993384414805031E-11</v>
      </c>
      <c r="BR4" s="1">
        <f>KPP!BR4-'Kppa 0.2.3'!BR4</f>
        <v>-7.334596227037693E-7</v>
      </c>
      <c r="BS4" s="1">
        <f>KPP!BS4-'Kppa 0.2.3'!BS4</f>
        <v>3.8560936489739905E-7</v>
      </c>
      <c r="BT4" s="1">
        <f>KPP!BT4-'Kppa 0.2.3'!BT4</f>
        <v>4.9663850289787837E-12</v>
      </c>
      <c r="BU4" s="1">
        <f>KPP!BU4-'Kppa 0.2.3'!BU4</f>
        <v>1.5255085620951387E-12</v>
      </c>
      <c r="BV4" s="1">
        <f>KPP!BV4-'Kppa 0.2.3'!BV4</f>
        <v>7.1648111949839149E-13</v>
      </c>
      <c r="BW4" s="1">
        <f>KPP!BW4-'Kppa 0.2.3'!BW4</f>
        <v>2.8272026180212789E-12</v>
      </c>
      <c r="BX4" s="1">
        <f>KPP!BX4-'Kppa 0.2.3'!BX4</f>
        <v>0</v>
      </c>
      <c r="BY4" s="1">
        <f>KPP!BY4-'Kppa 0.2.3'!BY4</f>
        <v>0</v>
      </c>
      <c r="BZ4" s="1">
        <f>KPP!BZ4-'Kppa 0.2.3'!BZ4</f>
        <v>0</v>
      </c>
      <c r="CA4" s="1">
        <f>KPP!CA4-'Kppa 0.2.3'!CA4</f>
        <v>0</v>
      </c>
      <c r="CB4" s="1">
        <f>KPP!CB4-'Kppa 0.2.3'!CB4</f>
        <v>0</v>
      </c>
    </row>
    <row r="5" spans="1:80" x14ac:dyDescent="0.2">
      <c r="A5" s="1">
        <f>KPP!A5-'Kppa 0.2.3'!A5</f>
        <v>0</v>
      </c>
      <c r="B5" s="1">
        <f>KPP!B5-'Kppa 0.2.3'!B5</f>
        <v>4.8492214569989187E-8</v>
      </c>
      <c r="C5" s="1">
        <f>KPP!C5-'Kppa 0.2.3'!C5</f>
        <v>4.5123208099705214E-9</v>
      </c>
      <c r="D5" s="1">
        <f>KPP!D5-'Kppa 0.2.3'!D5</f>
        <v>-8.3026890007262266E-10</v>
      </c>
      <c r="E5" s="1">
        <f>KPP!E5-'Kppa 0.2.3'!E5</f>
        <v>-1.6350881189373251E-9</v>
      </c>
      <c r="F5" s="1">
        <f>KPP!F5-'Kppa 0.2.3'!F5</f>
        <v>2.2428230332017547E-11</v>
      </c>
      <c r="G5" s="1">
        <f>KPP!G5-'Kppa 0.2.3'!G5</f>
        <v>1.0757623797802312E-11</v>
      </c>
      <c r="H5" s="1">
        <f>KPP!H5-'Kppa 0.2.3'!H5</f>
        <v>1.6611238249991059E-8</v>
      </c>
      <c r="I5" s="1">
        <f>KPP!I5-'Kppa 0.2.3'!I5</f>
        <v>5.7526171021171635E-8</v>
      </c>
      <c r="J5" s="1">
        <f>KPP!J5-'Kppa 0.2.3'!J5</f>
        <v>-4.7747156499411414E-8</v>
      </c>
      <c r="K5" s="1">
        <f>KPP!K5-'Kppa 0.2.3'!K5</f>
        <v>3.3305318938040772E-19</v>
      </c>
      <c r="L5" s="1">
        <f>KPP!L5-'Kppa 0.2.3'!L5</f>
        <v>-3.217673799280063E-9</v>
      </c>
      <c r="M5" s="1">
        <f>KPP!M5-'Kppa 0.2.3'!M5</f>
        <v>3.4490448170025265E-9</v>
      </c>
      <c r="N5" s="1">
        <f>KPP!N5-'Kppa 0.2.3'!N5</f>
        <v>1.809161723400482E-7</v>
      </c>
      <c r="O5" s="1">
        <f>KPP!O5-'Kppa 0.2.3'!O5</f>
        <v>1.1513904290020791E-7</v>
      </c>
      <c r="P5" s="1">
        <f>KPP!P5-'Kppa 0.2.3'!P5</f>
        <v>4.1148485685981416E-9</v>
      </c>
      <c r="Q5" s="1">
        <f>KPP!Q5-'Kppa 0.2.3'!Q5</f>
        <v>4.7340793660010207E-9</v>
      </c>
      <c r="R5" s="1">
        <f>KPP!R5-'Kppa 0.2.3'!R5</f>
        <v>-4.9268623952881973E-7</v>
      </c>
      <c r="S5" s="1">
        <f>KPP!S5-'Kppa 0.2.3'!S5</f>
        <v>2.939003522294632E-9</v>
      </c>
      <c r="T5" s="1">
        <f>KPP!T5-'Kppa 0.2.3'!T5</f>
        <v>9.8726369650000215E-9</v>
      </c>
      <c r="U5" s="1">
        <f>KPP!U5-'Kppa 0.2.3'!U5</f>
        <v>-2.0070125800880634E-8</v>
      </c>
      <c r="V5" s="1">
        <f>KPP!V5-'Kppa 0.2.3'!V5</f>
        <v>-1.0639159229997031E-7</v>
      </c>
      <c r="W5" s="1">
        <f>KPP!W5-'Kppa 0.2.3'!W5</f>
        <v>7.7236237907996367E-15</v>
      </c>
      <c r="X5" s="1">
        <f>KPP!X5-'Kppa 0.2.3'!X5</f>
        <v>-2.0755609130007624E-7</v>
      </c>
      <c r="Y5" s="1">
        <f>KPP!Y5-'Kppa 0.2.3'!Y5</f>
        <v>-8.6572448700257543E-8</v>
      </c>
      <c r="Z5" s="1">
        <f>KPP!Z5-'Kppa 0.2.3'!Z5</f>
        <v>1.0332548938806895E-8</v>
      </c>
      <c r="AA5" s="1">
        <f>KPP!AA5-'Kppa 0.2.3'!AA5</f>
        <v>3.8334379513996112E-11</v>
      </c>
      <c r="AB5" s="1">
        <f>KPP!AB5-'Kppa 0.2.3'!AB5</f>
        <v>7.6124423051003354E-14</v>
      </c>
      <c r="AC5" s="1">
        <f>KPP!AC5-'Kppa 0.2.3'!AC5</f>
        <v>2.3074799421018278E-27</v>
      </c>
      <c r="AD5" s="1">
        <f>KPP!AD5-'Kppa 0.2.3'!AD5</f>
        <v>-5.3905508494433985E-9</v>
      </c>
      <c r="AE5" s="1">
        <f>KPP!AE5-'Kppa 0.2.3'!AE5</f>
        <v>-1.5967347830048162E-7</v>
      </c>
      <c r="AF5" s="1">
        <f>KPP!AF5-'Kppa 0.2.3'!AF5</f>
        <v>-5.7429931778901766E-8</v>
      </c>
      <c r="AG5" s="1">
        <f>KPP!AG5-'Kppa 0.2.3'!AG5</f>
        <v>2.0054024723987975E-9</v>
      </c>
      <c r="AH5" s="1">
        <f>KPP!AH5-'Kppa 0.2.3'!AH5</f>
        <v>6.3169433619968888E-10</v>
      </c>
      <c r="AI5" s="1">
        <f>KPP!AI5-'Kppa 0.2.3'!AI5</f>
        <v>-1.2049606226000042E-8</v>
      </c>
      <c r="AJ5" s="1">
        <f>KPP!AJ5-'Kppa 0.2.3'!AJ5</f>
        <v>-1.0970971560039788E-8</v>
      </c>
      <c r="AK5" s="1">
        <f>KPP!AK5-'Kppa 0.2.3'!AK5</f>
        <v>1.9009728413036005E-8</v>
      </c>
      <c r="AL5" s="1">
        <f>KPP!AL5-'Kppa 0.2.3'!AL5</f>
        <v>3.6969331513997858E-10</v>
      </c>
      <c r="AM5" s="1">
        <f>KPP!AM5-'Kppa 0.2.3'!AM5</f>
        <v>9.9883823298984806E-10</v>
      </c>
      <c r="AN5" s="1">
        <f>KPP!AN5-'Kppa 0.2.3'!AN5</f>
        <v>-6.3759949179935643E-9</v>
      </c>
      <c r="AO5" s="1">
        <f>KPP!AO5-'Kppa 0.2.3'!AO5</f>
        <v>4.7107797190165668E-7</v>
      </c>
      <c r="AP5" s="1">
        <f>KPP!AP5-'Kppa 0.2.3'!AP5</f>
        <v>1.6919386900196565E-8</v>
      </c>
      <c r="AQ5" s="1">
        <f>KPP!AQ5-'Kppa 0.2.3'!AQ5</f>
        <v>1.2355703320025835E-7</v>
      </c>
      <c r="AR5" s="1">
        <f>KPP!AR5-'Kppa 0.2.3'!AR5</f>
        <v>8.6784996559952088E-7</v>
      </c>
      <c r="AS5" s="1">
        <f>KPP!AS5-'Kppa 0.2.3'!AS5</f>
        <v>-1.2288519849953938E-7</v>
      </c>
      <c r="AT5" s="1">
        <f>KPP!AT5-'Kppa 0.2.3'!AT5</f>
        <v>1.3802805318087648E-8</v>
      </c>
      <c r="AU5" s="1">
        <f>KPP!AU5-'Kppa 0.2.3'!AU5</f>
        <v>1.1392035444027623E-13</v>
      </c>
      <c r="AV5" s="1">
        <f>KPP!AV5-'Kppa 0.2.3'!AV5</f>
        <v>-7.4961286914032073E-10</v>
      </c>
      <c r="AW5" s="1">
        <f>KPP!AW5-'Kppa 0.2.3'!AW5</f>
        <v>5.8567587930073526E-11</v>
      </c>
      <c r="AX5" s="1">
        <f>KPP!AX5-'Kppa 0.2.3'!AX5</f>
        <v>-1.0379516893702513E-9</v>
      </c>
      <c r="AY5" s="1">
        <f>KPP!AY5-'Kppa 0.2.3'!AY5</f>
        <v>-1.5161900541983079E-8</v>
      </c>
      <c r="AZ5" s="1">
        <f>KPP!AZ5-'Kppa 0.2.3'!AZ5</f>
        <v>-9.2733735320045529E-8</v>
      </c>
      <c r="BA5" s="1">
        <f>KPP!BA5-'Kppa 0.2.3'!BA5</f>
        <v>-3.1992110431012968E-9</v>
      </c>
      <c r="BB5" s="1">
        <f>KPP!BB5-'Kppa 0.2.3'!BB5</f>
        <v>-1.4445991996999167E-8</v>
      </c>
      <c r="BC5" s="1">
        <f>KPP!BC5-'Kppa 0.2.3'!BC5</f>
        <v>-1.7051331968023949E-9</v>
      </c>
      <c r="BD5" s="1">
        <f>KPP!BD5-'Kppa 0.2.3'!BD5</f>
        <v>1.046676733999774E-7</v>
      </c>
      <c r="BE5" s="1">
        <f>KPP!BE5-'Kppa 0.2.3'!BE5</f>
        <v>2.2501068869945628E-7</v>
      </c>
      <c r="BF5" s="1">
        <f>KPP!BF5-'Kppa 0.2.3'!BF5</f>
        <v>9.9465441889823314E-8</v>
      </c>
      <c r="BG5" s="1">
        <f>KPP!BG5-'Kppa 0.2.3'!BG5</f>
        <v>-7.7005745099956396E-14</v>
      </c>
      <c r="BH5" s="1">
        <f>KPP!BH5-'Kppa 0.2.3'!BH5</f>
        <v>8.3885141499706606E-8</v>
      </c>
      <c r="BI5" s="1">
        <f>KPP!BI5-'Kppa 0.2.3'!BI5</f>
        <v>8.9345887190409035E-8</v>
      </c>
      <c r="BJ5" s="1">
        <f>KPP!BJ5-'Kppa 0.2.3'!BJ5</f>
        <v>5.7531461480214707E-8</v>
      </c>
      <c r="BK5" s="1">
        <f>KPP!BK5-'Kppa 0.2.3'!BK5</f>
        <v>4.1236849479958648E-6</v>
      </c>
      <c r="BL5" s="1">
        <f>KPP!BL5-'Kppa 0.2.3'!BL5</f>
        <v>3.3618565273978195E-10</v>
      </c>
      <c r="BM5" s="1">
        <f>KPP!BM5-'Kppa 0.2.3'!BM5</f>
        <v>1.536747076100515E-11</v>
      </c>
      <c r="BN5" s="1">
        <f>KPP!BN5-'Kppa 0.2.3'!BN5</f>
        <v>1.4718635226991953E-13</v>
      </c>
      <c r="BO5" s="1">
        <f>KPP!BO5-'Kppa 0.2.3'!BO5</f>
        <v>3.4314850564981681E-11</v>
      </c>
      <c r="BP5" s="1">
        <f>KPP!BP5-'Kppa 0.2.3'!BP5</f>
        <v>1.1877673961999016E-13</v>
      </c>
      <c r="BQ5" s="1">
        <f>KPP!BQ5-'Kppa 0.2.3'!BQ5</f>
        <v>1.20131936219881E-10</v>
      </c>
      <c r="BR5" s="1">
        <f>KPP!BR5-'Kppa 0.2.3'!BR5</f>
        <v>-5.7034137810121899E-7</v>
      </c>
      <c r="BS5" s="1">
        <f>KPP!BS5-'Kppa 0.2.3'!BS5</f>
        <v>-7.774565285029178E-7</v>
      </c>
      <c r="BT5" s="1">
        <f>KPP!BT5-'Kppa 0.2.3'!BT5</f>
        <v>4.9984100131945576E-11</v>
      </c>
      <c r="BU5" s="1">
        <f>KPP!BU5-'Kppa 0.2.3'!BU5</f>
        <v>9.5134884210002404E-12</v>
      </c>
      <c r="BV5" s="1">
        <f>KPP!BV5-'Kppa 0.2.3'!BV5</f>
        <v>4.7351172774991075E-12</v>
      </c>
      <c r="BW5" s="1">
        <f>KPP!BW5-'Kppa 0.2.3'!BW5</f>
        <v>1.6529888745010125E-11</v>
      </c>
      <c r="BX5" s="1">
        <f>KPP!BX5-'Kppa 0.2.3'!BX5</f>
        <v>0</v>
      </c>
      <c r="BY5" s="1">
        <f>KPP!BY5-'Kppa 0.2.3'!BY5</f>
        <v>0</v>
      </c>
      <c r="BZ5" s="1">
        <f>KPP!BZ5-'Kppa 0.2.3'!BZ5</f>
        <v>0</v>
      </c>
      <c r="CA5" s="1">
        <f>KPP!CA5-'Kppa 0.2.3'!CA5</f>
        <v>0</v>
      </c>
      <c r="CB5" s="1">
        <f>KPP!CB5-'Kppa 0.2.3'!CB5</f>
        <v>0</v>
      </c>
    </row>
    <row r="6" spans="1:80" x14ac:dyDescent="0.2">
      <c r="A6" s="1">
        <f>KPP!A6-'Kppa 0.2.3'!A6</f>
        <v>0</v>
      </c>
      <c r="B6" s="1">
        <f>KPP!B6-'Kppa 0.2.3'!B6</f>
        <v>1.6902467651989245E-7</v>
      </c>
      <c r="C6" s="1">
        <f>KPP!C6-'Kppa 0.2.3'!C6</f>
        <v>1.3693712430044164E-8</v>
      </c>
      <c r="D6" s="1">
        <f>KPP!D6-'Kppa 0.2.3'!D6</f>
        <v>-1.9124902499341456E-9</v>
      </c>
      <c r="E6" s="1">
        <f>KPP!E6-'Kppa 0.2.3'!E6</f>
        <v>-4.1607095199736044E-9</v>
      </c>
      <c r="F6" s="1">
        <f>KPP!F6-'Kppa 0.2.3'!F6</f>
        <v>2.4594555501201243E-10</v>
      </c>
      <c r="G6" s="1">
        <f>KPP!G6-'Kppa 0.2.3'!G6</f>
        <v>1.1746931375795187E-10</v>
      </c>
      <c r="H6" s="1">
        <f>KPP!H6-'Kppa 0.2.3'!H6</f>
        <v>1.3349019060016759E-7</v>
      </c>
      <c r="I6" s="1">
        <f>KPP!I6-'Kppa 0.2.3'!I6</f>
        <v>4.0814118601462113E-7</v>
      </c>
      <c r="J6" s="1">
        <f>KPP!J6-'Kppa 0.2.3'!J6</f>
        <v>-1.6827961850374162E-7</v>
      </c>
      <c r="K6" s="1">
        <f>KPP!K6-'Kppa 0.2.3'!K6</f>
        <v>9.1588386150013921E-19</v>
      </c>
      <c r="L6" s="1">
        <f>KPP!L6-'Kppa 0.2.3'!L6</f>
        <v>-1.1134447600036346E-8</v>
      </c>
      <c r="M6" s="1">
        <f>KPP!M6-'Kppa 0.2.3'!M6</f>
        <v>7.935989362989576E-9</v>
      </c>
      <c r="N6" s="1">
        <f>KPP!N6-'Kppa 0.2.3'!N6</f>
        <v>7.9300339183002028E-7</v>
      </c>
      <c r="O6" s="1">
        <f>KPP!O6-'Kppa 0.2.3'!O6</f>
        <v>5.1445220263001204E-7</v>
      </c>
      <c r="P6" s="1">
        <f>KPP!P6-'Kppa 0.2.3'!P6</f>
        <v>1.5375346671000047E-8</v>
      </c>
      <c r="Q6" s="1">
        <f>KPP!Q6-'Kppa 0.2.3'!Q6</f>
        <v>1.1399310162013522E-8</v>
      </c>
      <c r="R6" s="1">
        <f>KPP!R6-'Kppa 0.2.3'!R6</f>
        <v>-1.7504650971533794E-6</v>
      </c>
      <c r="S6" s="1">
        <f>KPP!S6-'Kppa 0.2.3'!S6</f>
        <v>8.631816683096088E-9</v>
      </c>
      <c r="T6" s="1">
        <f>KPP!T6-'Kppa 0.2.3'!T6</f>
        <v>2.0813336447985525E-8</v>
      </c>
      <c r="U6" s="1">
        <f>KPP!U6-'Kppa 0.2.3'!U6</f>
        <v>-6.9220606701420051E-8</v>
      </c>
      <c r="V6" s="1">
        <f>KPP!V6-'Kppa 0.2.3'!V6</f>
        <v>-3.6327321169954407E-7</v>
      </c>
      <c r="W6" s="1">
        <f>KPP!W6-'Kppa 0.2.3'!W6</f>
        <v>2.208622397930618E-14</v>
      </c>
      <c r="X6" s="1">
        <f>KPP!X6-'Kppa 0.2.3'!X6</f>
        <v>-6.3188952080170391E-7</v>
      </c>
      <c r="Y6" s="1">
        <f>KPP!Y6-'Kppa 0.2.3'!Y6</f>
        <v>-2.0010527860018709E-7</v>
      </c>
      <c r="Z6" s="1">
        <f>KPP!Z6-'Kppa 0.2.3'!Z6</f>
        <v>5.0202979074982605E-8</v>
      </c>
      <c r="AA6" s="1">
        <f>KPP!AA6-'Kppa 0.2.3'!AA6</f>
        <v>4.1823643130992447E-10</v>
      </c>
      <c r="AB6" s="1">
        <f>KPP!AB6-'Kppa 0.2.3'!AB6</f>
        <v>4.5400192011198759E-13</v>
      </c>
      <c r="AC6" s="1">
        <f>KPP!AC6-'Kppa 0.2.3'!AC6</f>
        <v>1.6464365654496867E-26</v>
      </c>
      <c r="AD6" s="1">
        <f>KPP!AD6-'Kppa 0.2.3'!AD6</f>
        <v>-1.9132531729922075E-8</v>
      </c>
      <c r="AE6" s="1">
        <f>KPP!AE6-'Kppa 0.2.3'!AE6</f>
        <v>-5.2961224589892497E-7</v>
      </c>
      <c r="AF6" s="1">
        <f>KPP!AF6-'Kppa 0.2.3'!AF6</f>
        <v>-1.856444074698621E-7</v>
      </c>
      <c r="AG6" s="1">
        <f>KPP!AG6-'Kppa 0.2.3'!AG6</f>
        <v>5.3460158781041558E-9</v>
      </c>
      <c r="AH6" s="1">
        <f>KPP!AH6-'Kppa 0.2.3'!AH6</f>
        <v>1.7202931306998793E-9</v>
      </c>
      <c r="AI6" s="1">
        <f>KPP!AI6-'Kppa 0.2.3'!AI6</f>
        <v>-1.4909507121014251E-8</v>
      </c>
      <c r="AJ6" s="1">
        <f>KPP!AJ6-'Kppa 0.2.3'!AJ6</f>
        <v>-6.1250038719965275E-8</v>
      </c>
      <c r="AK6" s="1">
        <f>KPP!AK6-'Kppa 0.2.3'!AK6</f>
        <v>2.033686880139815E-9</v>
      </c>
      <c r="AL6" s="1">
        <f>KPP!AL6-'Kppa 0.2.3'!AL6</f>
        <v>3.7820181016910297E-9</v>
      </c>
      <c r="AM6" s="1">
        <f>KPP!AM6-'Kppa 0.2.3'!AM6</f>
        <v>-1.603711474978519E-9</v>
      </c>
      <c r="AN6" s="1">
        <f>KPP!AN6-'Kppa 0.2.3'!AN6</f>
        <v>-1.2224330327398163E-8</v>
      </c>
      <c r="AO6" s="1">
        <f>KPP!AO6-'Kppa 0.2.3'!AO6</f>
        <v>1.4468115377974655E-6</v>
      </c>
      <c r="AP6" s="1">
        <f>KPP!AP6-'Kppa 0.2.3'!AP6</f>
        <v>2.9952431971963164E-8</v>
      </c>
      <c r="AQ6" s="1">
        <f>KPP!AQ6-'Kppa 0.2.3'!AQ6</f>
        <v>3.9980431760025525E-7</v>
      </c>
      <c r="AR6" s="1">
        <f>KPP!AR6-'Kppa 0.2.3'!AR6</f>
        <v>2.714108172603702E-6</v>
      </c>
      <c r="AS6" s="1">
        <f>KPP!AS6-'Kppa 0.2.3'!AS6</f>
        <v>-3.7201894200096508E-7</v>
      </c>
      <c r="AT6" s="1">
        <f>KPP!AT6-'Kppa 0.2.3'!AT6</f>
        <v>3.2264490881957208E-8</v>
      </c>
      <c r="AU6" s="1">
        <f>KPP!AU6-'Kppa 0.2.3'!AU6</f>
        <v>2.9283252396979089E-13</v>
      </c>
      <c r="AV6" s="1">
        <f>KPP!AV6-'Kppa 0.2.3'!AV6</f>
        <v>-4.2100280156991783E-10</v>
      </c>
      <c r="AW6" s="1">
        <f>KPP!AW6-'Kppa 0.2.3'!AW6</f>
        <v>3.5627463934705427E-10</v>
      </c>
      <c r="AX6" s="1">
        <f>KPP!AX6-'Kppa 0.2.3'!AX6</f>
        <v>-2.1390587981095572E-10</v>
      </c>
      <c r="AY6" s="1">
        <f>KPP!AY6-'Kppa 0.2.3'!AY6</f>
        <v>-3.1692044903967528E-8</v>
      </c>
      <c r="AZ6" s="1">
        <f>KPP!AZ6-'Kppa 0.2.3'!AZ6</f>
        <v>-1.7157060721011835E-7</v>
      </c>
      <c r="BA6" s="1">
        <f>KPP!BA6-'Kppa 0.2.3'!BA6</f>
        <v>-4.7773552222983519E-9</v>
      </c>
      <c r="BB6" s="1">
        <f>KPP!BB6-'Kppa 0.2.3'!BB6</f>
        <v>-4.5897702823007052E-9</v>
      </c>
      <c r="BC6" s="1">
        <f>KPP!BC6-'Kppa 0.2.3'!BC6</f>
        <v>-4.8970814138954996E-9</v>
      </c>
      <c r="BD6" s="1">
        <f>KPP!BD6-'Kppa 0.2.3'!BD6</f>
        <v>8.369060839827358E-8</v>
      </c>
      <c r="BE6" s="1">
        <f>KPP!BE6-'Kppa 0.2.3'!BE6</f>
        <v>5.1255671569896966E-7</v>
      </c>
      <c r="BF6" s="1">
        <f>KPP!BF6-'Kppa 0.2.3'!BF6</f>
        <v>2.7171312194998465E-7</v>
      </c>
      <c r="BG6" s="1">
        <f>KPP!BG6-'Kppa 0.2.3'!BG6</f>
        <v>-3.003270231996015E-13</v>
      </c>
      <c r="BH6" s="1">
        <f>KPP!BH6-'Kppa 0.2.3'!BH6</f>
        <v>1.2695650239945289E-7</v>
      </c>
      <c r="BI6" s="1">
        <f>KPP!BI6-'Kppa 0.2.3'!BI6</f>
        <v>2.9036260764010724E-7</v>
      </c>
      <c r="BJ6" s="1">
        <f>KPP!BJ6-'Kppa 0.2.3'!BJ6</f>
        <v>1.0646205792982921E-7</v>
      </c>
      <c r="BK6" s="1">
        <f>KPP!BK6-'Kppa 0.2.3'!BK6</f>
        <v>1.3070208052995413E-5</v>
      </c>
      <c r="BL6" s="1">
        <f>KPP!BL6-'Kppa 0.2.3'!BL6</f>
        <v>1.9720619483401216E-9</v>
      </c>
      <c r="BM6" s="1">
        <f>KPP!BM6-'Kppa 0.2.3'!BM6</f>
        <v>9.2404386392007042E-11</v>
      </c>
      <c r="BN6" s="1">
        <f>KPP!BN6-'Kppa 0.2.3'!BN6</f>
        <v>4.4743490375028003E-13</v>
      </c>
      <c r="BO6" s="1">
        <f>KPP!BO6-'Kppa 0.2.3'!BO6</f>
        <v>1.8839628712104307E-10</v>
      </c>
      <c r="BP6" s="1">
        <f>KPP!BP6-'Kppa 0.2.3'!BP6</f>
        <v>5.133457402298087E-13</v>
      </c>
      <c r="BQ6" s="1">
        <f>KPP!BQ6-'Kppa 0.2.3'!BQ6</f>
        <v>6.7792885238982653E-10</v>
      </c>
      <c r="BR6" s="1">
        <f>KPP!BR6-'Kppa 0.2.3'!BR6</f>
        <v>-1.4376575400293357E-6</v>
      </c>
      <c r="BS6" s="1">
        <f>KPP!BS6-'Kppa 0.2.3'!BS6</f>
        <v>-3.1739708704070502E-6</v>
      </c>
      <c r="BT6" s="1">
        <f>KPP!BT6-'Kppa 0.2.3'!BT6</f>
        <v>3.0805871715000416E-10</v>
      </c>
      <c r="BU6" s="1">
        <f>KPP!BU6-'Kppa 0.2.3'!BU6</f>
        <v>4.9807312554990583E-11</v>
      </c>
      <c r="BV6" s="1">
        <f>KPP!BV6-'Kppa 0.2.3'!BV6</f>
        <v>2.4462898923994598E-11</v>
      </c>
      <c r="BW6" s="1">
        <f>KPP!BW6-'Kppa 0.2.3'!BW6</f>
        <v>4.9199930455008578E-11</v>
      </c>
      <c r="BX6" s="1">
        <f>KPP!BX6-'Kppa 0.2.3'!BX6</f>
        <v>0</v>
      </c>
      <c r="BY6" s="1">
        <f>KPP!BY6-'Kppa 0.2.3'!BY6</f>
        <v>0</v>
      </c>
      <c r="BZ6" s="1">
        <f>KPP!BZ6-'Kppa 0.2.3'!BZ6</f>
        <v>0</v>
      </c>
      <c r="CA6" s="1">
        <f>KPP!CA6-'Kppa 0.2.3'!CA6</f>
        <v>0</v>
      </c>
      <c r="CB6" s="1">
        <f>KPP!CB6-'Kppa 0.2.3'!CB6</f>
        <v>0</v>
      </c>
    </row>
    <row r="7" spans="1:80" x14ac:dyDescent="0.2">
      <c r="A7" s="1">
        <f>KPP!A7-'Kppa 0.2.3'!A7</f>
        <v>0</v>
      </c>
      <c r="B7" s="1">
        <f>KPP!B7-'Kppa 0.2.3'!B7</f>
        <v>5.4104730605984697E-7</v>
      </c>
      <c r="C7" s="1">
        <f>KPP!C7-'Kppa 0.2.3'!C7</f>
        <v>3.8422517190019739E-8</v>
      </c>
      <c r="D7" s="1">
        <f>KPP!D7-'Kppa 0.2.3'!D7</f>
        <v>-1.6804316300012695E-9</v>
      </c>
      <c r="E7" s="1">
        <f>KPP!E7-'Kppa 0.2.3'!E7</f>
        <v>-6.580605919990351E-9</v>
      </c>
      <c r="F7" s="1">
        <f>KPP!F7-'Kppa 0.2.3'!F7</f>
        <v>2.4019665630798752E-9</v>
      </c>
      <c r="G7" s="1">
        <f>KPP!G7-'Kppa 0.2.3'!G7</f>
        <v>1.1305343108201055E-9</v>
      </c>
      <c r="H7" s="1">
        <f>KPP!H7-'Kppa 0.2.3'!H7</f>
        <v>5.0713605736964901E-7</v>
      </c>
      <c r="I7" s="1">
        <f>KPP!I7-'Kppa 0.2.3'!I7</f>
        <v>1.5246842169913677E-6</v>
      </c>
      <c r="J7" s="1">
        <f>KPP!J7-'Kppa 0.2.3'!J7</f>
        <v>-5.4030224810180938E-7</v>
      </c>
      <c r="K7" s="1">
        <f>KPP!K7-'Kppa 0.2.3'!K7</f>
        <v>1.9955239910008032E-18</v>
      </c>
      <c r="L7" s="1">
        <f>KPP!L7-'Kppa 0.2.3'!L7</f>
        <v>-3.5860111199936817E-8</v>
      </c>
      <c r="M7" s="1">
        <f>KPP!M7-'Kppa 0.2.3'!M7</f>
        <v>1.7845719821292039E-8</v>
      </c>
      <c r="N7" s="1">
        <f>KPP!N7-'Kppa 0.2.3'!N7</f>
        <v>2.9450081323904517E-6</v>
      </c>
      <c r="O7" s="1">
        <f>KPP!O7-'Kppa 0.2.3'!O7</f>
        <v>1.9092723567799494E-6</v>
      </c>
      <c r="P7" s="1">
        <f>KPP!P7-'Kppa 0.2.3'!P7</f>
        <v>4.9175751441001047E-8</v>
      </c>
      <c r="Q7" s="1">
        <f>KPP!Q7-'Kppa 0.2.3'!Q7</f>
        <v>2.4251850238009862E-8</v>
      </c>
      <c r="R7" s="1">
        <f>KPP!R7-'Kppa 0.2.3'!R7</f>
        <v>-5.6155841303730993E-6</v>
      </c>
      <c r="S7" s="1">
        <f>KPP!S7-'Kppa 0.2.3'!S7</f>
        <v>3.5616600241008189E-8</v>
      </c>
      <c r="T7" s="1">
        <f>KPP!T7-'Kppa 0.2.3'!T7</f>
        <v>3.882773414399176E-8</v>
      </c>
      <c r="U7" s="1">
        <f>KPP!U7-'Kppa 0.2.3'!U7</f>
        <v>-2.2071363790093779E-7</v>
      </c>
      <c r="V7" s="1">
        <f>KPP!V7-'Kppa 0.2.3'!V7</f>
        <v>-1.1371029572035396E-6</v>
      </c>
      <c r="W7" s="1">
        <f>KPP!W7-'Kppa 0.2.3'!W7</f>
        <v>6.5573701661398932E-14</v>
      </c>
      <c r="X7" s="1">
        <f>KPP!X7-'Kppa 0.2.3'!X7</f>
        <v>-1.7672460700009218E-6</v>
      </c>
      <c r="Y7" s="1">
        <f>KPP!Y7-'Kppa 0.2.3'!Y7</f>
        <v>-4.2534120005006254E-7</v>
      </c>
      <c r="Z7" s="1">
        <f>KPP!Z7-'Kppa 0.2.3'!Z7</f>
        <v>2.2580354584701354E-7</v>
      </c>
      <c r="AA7" s="1">
        <f>KPP!AA7-'Kppa 0.2.3'!AA7</f>
        <v>4.1289088683598941E-9</v>
      </c>
      <c r="AB7" s="1">
        <f>KPP!AB7-'Kppa 0.2.3'!AB7</f>
        <v>2.5186195581200776E-12</v>
      </c>
      <c r="AC7" s="1">
        <f>KPP!AC7-'Kppa 0.2.3'!AC7</f>
        <v>6.0070301036989232E-26</v>
      </c>
      <c r="AD7" s="1">
        <f>KPP!AD7-'Kppa 0.2.3'!AD7</f>
        <v>-6.1533563389636059E-8</v>
      </c>
      <c r="AE7" s="1">
        <f>KPP!AE7-'Kppa 0.2.3'!AE7</f>
        <v>-1.6065947004012537E-6</v>
      </c>
      <c r="AF7" s="1">
        <f>KPP!AF7-'Kppa 0.2.3'!AF7</f>
        <v>-5.494536959999019E-7</v>
      </c>
      <c r="AG7" s="1">
        <f>KPP!AG7-'Kppa 0.2.3'!AG7</f>
        <v>1.4685666763401503E-8</v>
      </c>
      <c r="AH7" s="1">
        <f>KPP!AH7-'Kppa 0.2.3'!AH7</f>
        <v>4.8642962091889987E-9</v>
      </c>
      <c r="AI7" s="1">
        <f>KPP!AI7-'Kppa 0.2.3'!AI7</f>
        <v>2.5235501079006275E-9</v>
      </c>
      <c r="AJ7" s="1">
        <f>KPP!AJ7-'Kppa 0.2.3'!AJ7</f>
        <v>-1.8214020607986575E-7</v>
      </c>
      <c r="AK7" s="1">
        <f>KPP!AK7-'Kppa 0.2.3'!AK7</f>
        <v>-9.7902499560987601E-8</v>
      </c>
      <c r="AL7" s="1">
        <f>KPP!AL7-'Kppa 0.2.3'!AL7</f>
        <v>3.6751630943900791E-8</v>
      </c>
      <c r="AM7" s="1">
        <f>KPP!AM7-'Kppa 0.2.3'!AM7</f>
        <v>-9.7386592520158459E-9</v>
      </c>
      <c r="AN7" s="1">
        <f>KPP!AN7-'Kppa 0.2.3'!AN7</f>
        <v>-1.2967370914302324E-8</v>
      </c>
      <c r="AO7" s="1">
        <f>KPP!AO7-'Kppa 0.2.3'!AO7</f>
        <v>4.0398948773986976E-6</v>
      </c>
      <c r="AP7" s="1">
        <f>KPP!AP7-'Kppa 0.2.3'!AP7</f>
        <v>5.0020042074040011E-8</v>
      </c>
      <c r="AQ7" s="1">
        <f>KPP!AQ7-'Kppa 0.2.3'!AQ7</f>
        <v>1.2056757439996013E-6</v>
      </c>
      <c r="AR7" s="1">
        <f>KPP!AR7-'Kppa 0.2.3'!AR7</f>
        <v>7.3138459283014767E-6</v>
      </c>
      <c r="AS7" s="1">
        <f>KPP!AS7-'Kppa 0.2.3'!AS7</f>
        <v>-1.0265416526700905E-6</v>
      </c>
      <c r="AT7" s="1">
        <f>KPP!AT7-'Kppa 0.2.3'!AT7</f>
        <v>7.3725155714078963E-8</v>
      </c>
      <c r="AU7" s="1">
        <f>KPP!AU7-'Kppa 0.2.3'!AU7</f>
        <v>9.0329602090999589E-13</v>
      </c>
      <c r="AV7" s="1">
        <f>KPP!AV7-'Kppa 0.2.3'!AV7</f>
        <v>-1.9386472151800828E-10</v>
      </c>
      <c r="AW7" s="1">
        <f>KPP!AW7-'Kppa 0.2.3'!AW7</f>
        <v>2.0038857525700883E-9</v>
      </c>
      <c r="AX7" s="1">
        <f>KPP!AX7-'Kppa 0.2.3'!AX7</f>
        <v>-1.3114541534100051E-11</v>
      </c>
      <c r="AY7" s="1">
        <f>KPP!AY7-'Kppa 0.2.3'!AY7</f>
        <v>-5.8864545340013433E-8</v>
      </c>
      <c r="AZ7" s="1">
        <f>KPP!AZ7-'Kppa 0.2.3'!AZ7</f>
        <v>-2.7726443019000877E-7</v>
      </c>
      <c r="BA7" s="1">
        <f>KPP!BA7-'Kppa 0.2.3'!BA7</f>
        <v>-5.6469063084801886E-9</v>
      </c>
      <c r="BB7" s="1">
        <f>KPP!BB7-'Kppa 0.2.3'!BB7</f>
        <v>-8.0484235562693728E-10</v>
      </c>
      <c r="BC7" s="1">
        <f>KPP!BC7-'Kppa 0.2.3'!BC7</f>
        <v>-1.1045264298599716E-8</v>
      </c>
      <c r="BD7" s="1">
        <f>KPP!BD7-'Kppa 0.2.3'!BD7</f>
        <v>-3.3428704670004916E-7</v>
      </c>
      <c r="BE7" s="1">
        <f>KPP!BE7-'Kppa 0.2.3'!BE7</f>
        <v>1.0105596199017075E-6</v>
      </c>
      <c r="BF7" s="1">
        <f>KPP!BF7-'Kppa 0.2.3'!BF7</f>
        <v>6.8544654211952216E-7</v>
      </c>
      <c r="BG7" s="1">
        <f>KPP!BG7-'Kppa 0.2.3'!BG7</f>
        <v>-8.9366752614018401E-13</v>
      </c>
      <c r="BH7" s="1">
        <f>KPP!BH7-'Kppa 0.2.3'!BH7</f>
        <v>1.1634990030109926E-7</v>
      </c>
      <c r="BI7" s="1">
        <f>KPP!BI7-'Kppa 0.2.3'!BI7</f>
        <v>8.7758396240950054E-7</v>
      </c>
      <c r="BJ7" s="1">
        <f>KPP!BJ7-'Kppa 0.2.3'!BJ7</f>
        <v>1.3065410886959478E-7</v>
      </c>
      <c r="BK7" s="1">
        <f>KPP!BK7-'Kppa 0.2.3'!BK7</f>
        <v>3.9451196175988024E-5</v>
      </c>
      <c r="BL7" s="1">
        <f>KPP!BL7-'Kppa 0.2.3'!BL7</f>
        <v>1.0984049331200503E-8</v>
      </c>
      <c r="BM7" s="1">
        <f>KPP!BM7-'Kppa 0.2.3'!BM7</f>
        <v>5.1695241930297624E-10</v>
      </c>
      <c r="BN7" s="1">
        <f>KPP!BN7-'Kppa 0.2.3'!BN7</f>
        <v>1.434796569380021E-12</v>
      </c>
      <c r="BO7" s="1">
        <f>KPP!BO7-'Kppa 0.2.3'!BO7</f>
        <v>9.4404461075010148E-10</v>
      </c>
      <c r="BP7" s="1">
        <f>KPP!BP7-'Kppa 0.2.3'!BP7</f>
        <v>2.146528782729787E-12</v>
      </c>
      <c r="BQ7" s="1">
        <f>KPP!BQ7-'Kppa 0.2.3'!BQ7</f>
        <v>3.5510325128400023E-9</v>
      </c>
      <c r="BR7" s="1">
        <f>KPP!BR7-'Kppa 0.2.3'!BR7</f>
        <v>-1.742574237050161E-6</v>
      </c>
      <c r="BS7" s="1">
        <f>KPP!BS7-'Kppa 0.2.3'!BS7</f>
        <v>-1.218808418940176E-5</v>
      </c>
      <c r="BT7" s="1">
        <f>KPP!BT7-'Kppa 0.2.3'!BT7</f>
        <v>1.6514988793899757E-9</v>
      </c>
      <c r="BU7" s="1">
        <f>KPP!BU7-'Kppa 0.2.3'!BU7</f>
        <v>2.4090474437499371E-10</v>
      </c>
      <c r="BV7" s="1">
        <f>KPP!BV7-'Kppa 0.2.3'!BV7</f>
        <v>1.161531159970047E-10</v>
      </c>
      <c r="BW7" s="1">
        <f>KPP!BW7-'Kppa 0.2.3'!BW7</f>
        <v>1.5043331156399043E-10</v>
      </c>
      <c r="BX7" s="1">
        <f>KPP!BX7-'Kppa 0.2.3'!BX7</f>
        <v>0</v>
      </c>
      <c r="BY7" s="1">
        <f>KPP!BY7-'Kppa 0.2.3'!BY7</f>
        <v>0</v>
      </c>
      <c r="BZ7" s="1">
        <f>KPP!BZ7-'Kppa 0.2.3'!BZ7</f>
        <v>0</v>
      </c>
      <c r="CA7" s="1">
        <f>KPP!CA7-'Kppa 0.2.3'!CA7</f>
        <v>0</v>
      </c>
      <c r="CB7" s="1">
        <f>KPP!CB7-'Kppa 0.2.3'!CB7</f>
        <v>0</v>
      </c>
    </row>
    <row r="8" spans="1:80" x14ac:dyDescent="0.2">
      <c r="A8" s="1">
        <f>KPP!A8-'Kppa 0.2.3'!A8</f>
        <v>0</v>
      </c>
      <c r="B8" s="1">
        <f>KPP!B8-'Kppa 0.2.3'!B8</f>
        <v>1.385318055930132E-6</v>
      </c>
      <c r="C8" s="1">
        <f>KPP!C8-'Kppa 0.2.3'!C8</f>
        <v>8.9168116469955788E-8</v>
      </c>
      <c r="D8" s="1">
        <f>KPP!D8-'Kppa 0.2.3'!D8</f>
        <v>6.935562719837321E-9</v>
      </c>
      <c r="E8" s="1">
        <f>KPP!E8-'Kppa 0.2.3'!E8</f>
        <v>-7.1345189899159334E-9</v>
      </c>
      <c r="F8" s="1">
        <f>KPP!F8-'Kppa 0.2.3'!F8</f>
        <v>1.7650309839350264E-8</v>
      </c>
      <c r="G8" s="1">
        <f>KPP!G8-'Kppa 0.2.3'!G8</f>
        <v>8.1521322186998652E-9</v>
      </c>
      <c r="H8" s="1">
        <f>KPP!H8-'Kppa 0.2.3'!H8</f>
        <v>9.0817920635980626E-7</v>
      </c>
      <c r="I8" s="1">
        <f>KPP!I8-'Kppa 0.2.3'!I8</f>
        <v>2.7180655060021763E-6</v>
      </c>
      <c r="J8" s="1">
        <f>KPP!J8-'Kppa 0.2.3'!J8</f>
        <v>-1.384572997899236E-6</v>
      </c>
      <c r="K8" s="1">
        <f>KPP!K8-'Kppa 0.2.3'!K8</f>
        <v>2.3049924246799023E-18</v>
      </c>
      <c r="L8" s="1">
        <f>KPP!L8-'Kppa 0.2.3'!L8</f>
        <v>-9.2457760300299063E-8</v>
      </c>
      <c r="M8" s="1">
        <f>KPP!M8-'Kppa 0.2.3'!M8</f>
        <v>3.7932875027402385E-8</v>
      </c>
      <c r="N8" s="1">
        <f>KPP!N8-'Kppa 0.2.3'!N8</f>
        <v>8.3110007525893925E-6</v>
      </c>
      <c r="O8" s="1">
        <f>KPP!O8-'Kppa 0.2.3'!O8</f>
        <v>5.3648393698608327E-6</v>
      </c>
      <c r="P8" s="1">
        <f>KPP!P8-'Kppa 0.2.3'!P8</f>
        <v>1.2465294472002145E-7</v>
      </c>
      <c r="Q8" s="1">
        <f>KPP!Q8-'Kppa 0.2.3'!Q8</f>
        <v>4.5969183466991904E-8</v>
      </c>
      <c r="R8" s="1">
        <f>KPP!R8-'Kppa 0.2.3'!R8</f>
        <v>-1.4815768926171805E-5</v>
      </c>
      <c r="S8" s="1">
        <f>KPP!S8-'Kppa 0.2.3'!S8</f>
        <v>9.846023358298572E-8</v>
      </c>
      <c r="T8" s="1">
        <f>KPP!T8-'Kppa 0.2.3'!T8</f>
        <v>5.7108687958796101E-8</v>
      </c>
      <c r="U8" s="1">
        <f>KPP!U8-'Kppa 0.2.3'!U8</f>
        <v>-5.6415591410258203E-7</v>
      </c>
      <c r="V8" s="1">
        <f>KPP!V8-'Kppa 0.2.3'!V8</f>
        <v>-2.8627646901993598E-6</v>
      </c>
      <c r="W8" s="1">
        <f>KPP!W8-'Kppa 0.2.3'!W8</f>
        <v>1.159168330868985E-13</v>
      </c>
      <c r="X8" s="1">
        <f>KPP!X8-'Kppa 0.2.3'!X8</f>
        <v>-4.094758111200178E-6</v>
      </c>
      <c r="Y8" s="1">
        <f>KPP!Y8-'Kppa 0.2.3'!Y8</f>
        <v>-8.0437195747510258E-7</v>
      </c>
      <c r="Z8" s="1">
        <f>KPP!Z8-'Kppa 0.2.3'!Z8</f>
        <v>8.7067530778699555E-7</v>
      </c>
      <c r="AA8" s="1">
        <f>KPP!AA8-'Kppa 0.2.3'!AA8</f>
        <v>3.1261794684499315E-8</v>
      </c>
      <c r="AB8" s="1">
        <f>KPP!AB8-'Kppa 0.2.3'!AB8</f>
        <v>1.1353714342169803E-11</v>
      </c>
      <c r="AC8" s="1">
        <f>KPP!AC8-'Kppa 0.2.3'!AC8</f>
        <v>7.1225518300697605E-26</v>
      </c>
      <c r="AD8" s="1">
        <f>KPP!AD8-'Kppa 0.2.3'!AD8</f>
        <v>-1.5761558608967663E-7</v>
      </c>
      <c r="AE8" s="1">
        <f>KPP!AE8-'Kppa 0.2.3'!AE8</f>
        <v>-3.9505121339003524E-6</v>
      </c>
      <c r="AF8" s="1">
        <f>KPP!AF8-'Kppa 0.2.3'!AF8</f>
        <v>-1.3268276028597856E-6</v>
      </c>
      <c r="AG8" s="1">
        <f>KPP!AG8-'Kppa 0.2.3'!AG8</f>
        <v>3.9507535877898953E-8</v>
      </c>
      <c r="AH8" s="1">
        <f>KPP!AH8-'Kppa 0.2.3'!AH8</f>
        <v>1.4187052065258644E-8</v>
      </c>
      <c r="AI8" s="1">
        <f>KPP!AI8-'Kppa 0.2.3'!AI8</f>
        <v>1.15658977900508E-8</v>
      </c>
      <c r="AJ8" s="1">
        <f>KPP!AJ8-'Kppa 0.2.3'!AJ8</f>
        <v>-3.9216405342296524E-7</v>
      </c>
      <c r="AK8" s="1">
        <f>KPP!AK8-'Kppa 0.2.3'!AK8</f>
        <v>-8.5929770788988839E-8</v>
      </c>
      <c r="AL8" s="1">
        <f>KPP!AL8-'Kppa 0.2.3'!AL8</f>
        <v>2.8835521209169578E-7</v>
      </c>
      <c r="AM8" s="1">
        <f>KPP!AM8-'Kppa 0.2.3'!AM8</f>
        <v>-2.7889932346014321E-8</v>
      </c>
      <c r="AN8" s="1">
        <f>KPP!AN8-'Kppa 0.2.3'!AN8</f>
        <v>-2.8798306629399732E-9</v>
      </c>
      <c r="AO8" s="1">
        <f>KPP!AO8-'Kppa 0.2.3'!AO8</f>
        <v>9.2964245914928245E-6</v>
      </c>
      <c r="AP8" s="1">
        <f>KPP!AP8-'Kppa 0.2.3'!AP8</f>
        <v>8.1141029570049386E-8</v>
      </c>
      <c r="AQ8" s="1">
        <f>KPP!AQ8-'Kppa 0.2.3'!AQ8</f>
        <v>2.9618267109992463E-6</v>
      </c>
      <c r="AR8" s="1">
        <f>KPP!AR8-'Kppa 0.2.3'!AR8</f>
        <v>1.5846468544397641E-5</v>
      </c>
      <c r="AS8" s="1">
        <f>KPP!AS8-'Kppa 0.2.3'!AS8</f>
        <v>-2.3354010201103587E-6</v>
      </c>
      <c r="AT8" s="1">
        <f>KPP!AT8-'Kppa 0.2.3'!AT8</f>
        <v>1.5404835859592157E-7</v>
      </c>
      <c r="AU8" s="1">
        <f>KPP!AU8-'Kppa 0.2.3'!AU8</f>
        <v>1.9843625271330464E-12</v>
      </c>
      <c r="AV8" s="1">
        <f>KPP!AV8-'Kppa 0.2.3'!AV8</f>
        <v>-8.2561125292098277E-11</v>
      </c>
      <c r="AW8" s="1">
        <f>KPP!AW8-'Kppa 0.2.3'!AW8</f>
        <v>9.2243535668102951E-9</v>
      </c>
      <c r="AX8" s="1">
        <f>KPP!AX8-'Kppa 0.2.3'!AX8</f>
        <v>-7.4566958405399844E-14</v>
      </c>
      <c r="AY8" s="1">
        <f>KPP!AY8-'Kppa 0.2.3'!AY8</f>
        <v>-9.9449324266799328E-8</v>
      </c>
      <c r="AZ8" s="1">
        <f>KPP!AZ8-'Kppa 0.2.3'!AZ8</f>
        <v>-3.9473482234503136E-7</v>
      </c>
      <c r="BA8" s="1">
        <f>KPP!BA8-'Kppa 0.2.3'!BA8</f>
        <v>-6.2977535876401701E-9</v>
      </c>
      <c r="BB8" s="1">
        <f>KPP!BB8-'Kppa 0.2.3'!BB8</f>
        <v>-8.0740614012498366E-11</v>
      </c>
      <c r="BC8" s="1">
        <f>KPP!BC8-'Kppa 0.2.3'!BC8</f>
        <v>-2.0887671141401926E-8</v>
      </c>
      <c r="BD8" s="1">
        <f>KPP!BD8-'Kppa 0.2.3'!BD8</f>
        <v>-1.8487615577982008E-6</v>
      </c>
      <c r="BE8" s="1">
        <f>KPP!BE8-'Kppa 0.2.3'!BE8</f>
        <v>1.45381736220071E-6</v>
      </c>
      <c r="BF8" s="1">
        <f>KPP!BF8-'Kppa 0.2.3'!BF8</f>
        <v>1.4392057647201473E-6</v>
      </c>
      <c r="BG8" s="1">
        <f>KPP!BG8-'Kppa 0.2.3'!BG8</f>
        <v>-1.1770879352102144E-12</v>
      </c>
      <c r="BH8" s="1">
        <f>KPP!BH8-'Kppa 0.2.3'!BH8</f>
        <v>-3.1354504900424351E-8</v>
      </c>
      <c r="BI8" s="1">
        <f>KPP!BI8-'Kppa 0.2.3'!BI8</f>
        <v>2.1596513540000917E-6</v>
      </c>
      <c r="BJ8" s="1">
        <f>KPP!BJ8-'Kppa 0.2.3'!BJ8</f>
        <v>3.5247826779723213E-8</v>
      </c>
      <c r="BK8" s="1">
        <f>KPP!BK8-'Kppa 0.2.3'!BK8</f>
        <v>9.3117170136020055E-5</v>
      </c>
      <c r="BL8" s="1">
        <f>KPP!BL8-'Kppa 0.2.3'!BL8</f>
        <v>5.0110692400400083E-8</v>
      </c>
      <c r="BM8" s="1">
        <f>KPP!BM8-'Kppa 0.2.3'!BM8</f>
        <v>2.3727263646949351E-9</v>
      </c>
      <c r="BN8" s="1">
        <f>KPP!BN8-'Kppa 0.2.3'!BN8</f>
        <v>3.989451807019407E-12</v>
      </c>
      <c r="BO8" s="1">
        <f>KPP!BO8-'Kppa 0.2.3'!BO8</f>
        <v>3.4683824128600822E-9</v>
      </c>
      <c r="BP8" s="1">
        <f>KPP!BP8-'Kppa 0.2.3'!BP8</f>
        <v>6.5487814512603505E-12</v>
      </c>
      <c r="BQ8" s="1">
        <f>KPP!BQ8-'Kppa 0.2.3'!BQ8</f>
        <v>1.5369627323680017E-8</v>
      </c>
      <c r="BR8" s="1">
        <f>KPP!BR8-'Kppa 0.2.3'!BR8</f>
        <v>-1.6876295221299534E-6</v>
      </c>
      <c r="BS8" s="1">
        <f>KPP!BS8-'Kppa 0.2.3'!BS8</f>
        <v>-3.2118898448001143E-5</v>
      </c>
      <c r="BT8" s="1">
        <f>KPP!BT8-'Kppa 0.2.3'!BT8</f>
        <v>9.5670882408994761E-9</v>
      </c>
      <c r="BU8" s="1">
        <f>KPP!BU8-'Kppa 0.2.3'!BU8</f>
        <v>8.2085031904299617E-10</v>
      </c>
      <c r="BV8" s="1">
        <f>KPP!BV8-'Kppa 0.2.3'!BV8</f>
        <v>3.8593611411100188E-10</v>
      </c>
      <c r="BW8" s="1">
        <f>KPP!BW8-'Kppa 0.2.3'!BW8</f>
        <v>2.7080945971409401E-10</v>
      </c>
      <c r="BX8" s="1">
        <f>KPP!BX8-'Kppa 0.2.3'!BX8</f>
        <v>0</v>
      </c>
      <c r="BY8" s="1">
        <f>KPP!BY8-'Kppa 0.2.3'!BY8</f>
        <v>0</v>
      </c>
      <c r="BZ8" s="1">
        <f>KPP!BZ8-'Kppa 0.2.3'!BZ8</f>
        <v>0</v>
      </c>
      <c r="CA8" s="1">
        <f>KPP!CA8-'Kppa 0.2.3'!CA8</f>
        <v>0</v>
      </c>
      <c r="CB8" s="1">
        <f>KPP!CB8-'Kppa 0.2.3'!CB8</f>
        <v>0</v>
      </c>
    </row>
    <row r="9" spans="1:80" x14ac:dyDescent="0.2">
      <c r="A9" s="1">
        <f>KPP!A9-'Kppa 0.2.3'!A9</f>
        <v>0</v>
      </c>
      <c r="B9" s="1">
        <f>KPP!B9-'Kppa 0.2.3'!B9</f>
        <v>2.3435728902501327E-6</v>
      </c>
      <c r="C9" s="1">
        <f>KPP!C9-'Kppa 0.2.3'!C9</f>
        <v>1.4164678922997352E-7</v>
      </c>
      <c r="D9" s="1">
        <f>KPP!D9-'Kppa 0.2.3'!D9</f>
        <v>4.9646195840122309E-8</v>
      </c>
      <c r="E9" s="1">
        <f>KPP!E9-'Kppa 0.2.3'!E9</f>
        <v>5.351273580072452E-9</v>
      </c>
      <c r="F9" s="1">
        <f>KPP!F9-'Kppa 0.2.3'!F9</f>
        <v>8.5468610146500831E-8</v>
      </c>
      <c r="G9" s="1">
        <f>KPP!G9-'Kppa 0.2.3'!G9</f>
        <v>3.8800036665139479E-8</v>
      </c>
      <c r="H9" s="1">
        <f>KPP!H9-'Kppa 0.2.3'!H9</f>
        <v>1.2778871529405683E-6</v>
      </c>
      <c r="I9" s="1">
        <f>KPP!I9-'Kppa 0.2.3'!I9</f>
        <v>3.8201397059844933E-6</v>
      </c>
      <c r="J9" s="1">
        <f>KPP!J9-'Kppa 0.2.3'!J9</f>
        <v>-2.3428278322981666E-6</v>
      </c>
      <c r="K9" s="1">
        <f>KPP!K9-'Kppa 0.2.3'!K9</f>
        <v>4.9073523347097756E-19</v>
      </c>
      <c r="L9" s="1">
        <f>KPP!L9-'Kppa 0.2.3'!L9</f>
        <v>-1.5684294740053728E-7</v>
      </c>
      <c r="M9" s="1">
        <f>KPP!M9-'Kppa 0.2.3'!M9</f>
        <v>6.5423713218300066E-8</v>
      </c>
      <c r="N9" s="1">
        <f>KPP!N9-'Kppa 0.2.3'!N9</f>
        <v>1.4928745790100673E-5</v>
      </c>
      <c r="O9" s="1">
        <f>KPP!O9-'Kppa 0.2.3'!O9</f>
        <v>9.6481037458306246E-6</v>
      </c>
      <c r="P9" s="1">
        <f>KPP!P9-'Kppa 0.2.3'!P9</f>
        <v>2.1323836144101073E-7</v>
      </c>
      <c r="Q9" s="1">
        <f>KPP!Q9-'Kppa 0.2.3'!Q9</f>
        <v>6.9062646194982882E-8</v>
      </c>
      <c r="R9" s="1">
        <f>KPP!R9-'Kppa 0.2.3'!R9</f>
        <v>-2.7909343599590003E-5</v>
      </c>
      <c r="S9" s="1">
        <f>KPP!S9-'Kppa 0.2.3'!S9</f>
        <v>-2.6881887431025667E-7</v>
      </c>
      <c r="T9" s="1">
        <f>KPP!T9-'Kppa 0.2.3'!T9</f>
        <v>5.4682112543497839E-8</v>
      </c>
      <c r="U9" s="1">
        <f>KPP!U9-'Kppa 0.2.3'!U9</f>
        <v>-9.5386046400011693E-7</v>
      </c>
      <c r="V9" s="1">
        <f>KPP!V9-'Kppa 0.2.3'!V9</f>
        <v>-4.8125758130013185E-6</v>
      </c>
      <c r="W9" s="1">
        <f>KPP!W9-'Kppa 0.2.3'!W9</f>
        <v>7.1657814301569959E-14</v>
      </c>
      <c r="X9" s="1">
        <f>KPP!X9-'Kppa 0.2.3'!X9</f>
        <v>-6.6743339741000274E-6</v>
      </c>
      <c r="Y9" s="1">
        <f>KPP!Y9-'Kppa 0.2.3'!Y9</f>
        <v>-1.2156184802280178E-6</v>
      </c>
      <c r="Z9" s="1">
        <f>KPP!Z9-'Kppa 0.2.3'!Z9</f>
        <v>2.9148872635489746E-6</v>
      </c>
      <c r="AA9" s="1">
        <f>KPP!AA9-'Kppa 0.2.3'!AA9</f>
        <v>1.5867482318380075E-7</v>
      </c>
      <c r="AB9" s="1">
        <f>KPP!AB9-'Kppa 0.2.3'!AB9</f>
        <v>4.1644815080689729E-11</v>
      </c>
      <c r="AC9" s="1">
        <f>KPP!AC9-'Kppa 0.2.3'!AC9</f>
        <v>5.0454106049320296E-26</v>
      </c>
      <c r="AD9" s="1">
        <f>KPP!AD9-'Kppa 0.2.3'!AD9</f>
        <v>-2.6594133577945156E-7</v>
      </c>
      <c r="AE9" s="1">
        <f>KPP!AE9-'Kppa 0.2.3'!AE9</f>
        <v>-6.5829825446998835E-6</v>
      </c>
      <c r="AF9" s="1">
        <f>KPP!AF9-'Kppa 0.2.3'!AF9</f>
        <v>-2.1961437557801652E-6</v>
      </c>
      <c r="AG9" s="1">
        <f>KPP!AG9-'Kppa 0.2.3'!AG9</f>
        <v>8.5914301961394668E-8</v>
      </c>
      <c r="AH9" s="1">
        <f>KPP!AH9-'Kppa 0.2.3'!AH9</f>
        <v>3.6699190727499477E-8</v>
      </c>
      <c r="AI9" s="1">
        <f>KPP!AI9-'Kppa 0.2.3'!AI9</f>
        <v>1.6080064030950044E-9</v>
      </c>
      <c r="AJ9" s="1">
        <f>KPP!AJ9-'Kppa 0.2.3'!AJ9</f>
        <v>-5.9252526576100521E-7</v>
      </c>
      <c r="AK9" s="1">
        <f>KPP!AK9-'Kppa 0.2.3'!AK9</f>
        <v>6.8223908183430861E-9</v>
      </c>
      <c r="AL9" s="1">
        <f>KPP!AL9-'Kppa 0.2.3'!AL9</f>
        <v>1.5980033329309981E-6</v>
      </c>
      <c r="AM9" s="1">
        <f>KPP!AM9-'Kppa 0.2.3'!AM9</f>
        <v>-4.7896957598020373E-8</v>
      </c>
      <c r="AN9" s="1">
        <f>KPP!AN9-'Kppa 0.2.3'!AN9</f>
        <v>3.6347926641740376E-10</v>
      </c>
      <c r="AO9" s="1">
        <f>KPP!AO9-'Kppa 0.2.3'!AO9</f>
        <v>1.4922347574705674E-5</v>
      </c>
      <c r="AP9" s="1">
        <f>KPP!AP9-'Kppa 0.2.3'!AP9</f>
        <v>1.1658232602104572E-7</v>
      </c>
      <c r="AQ9" s="1">
        <f>KPP!AQ9-'Kppa 0.2.3'!AQ9</f>
        <v>4.9357630330995605E-6</v>
      </c>
      <c r="AR9" s="1">
        <f>KPP!AR9-'Kppa 0.2.3'!AR9</f>
        <v>2.5492962620707327E-5</v>
      </c>
      <c r="AS9" s="1">
        <f>KPP!AS9-'Kppa 0.2.3'!AS9</f>
        <v>-3.7493482048893412E-6</v>
      </c>
      <c r="AT9" s="1">
        <f>KPP!AT9-'Kppa 0.2.3'!AT9</f>
        <v>2.4149864314099243E-7</v>
      </c>
      <c r="AU9" s="1">
        <f>KPP!AU9-'Kppa 0.2.3'!AU9</f>
        <v>1.358216674340008E-12</v>
      </c>
      <c r="AV9" s="1">
        <f>KPP!AV9-'Kppa 0.2.3'!AV9</f>
        <v>-1.3667305022899983E-11</v>
      </c>
      <c r="AW9" s="1">
        <f>KPP!AW9-'Kppa 0.2.3'!AW9</f>
        <v>3.5670401188020165E-8</v>
      </c>
      <c r="AX9" s="1">
        <f>KPP!AX9-'Kppa 0.2.3'!AX9</f>
        <v>-6.5927922355100057E-22</v>
      </c>
      <c r="AY9" s="1">
        <f>KPP!AY9-'Kppa 0.2.3'!AY9</f>
        <v>-1.4138111551479553E-7</v>
      </c>
      <c r="AZ9" s="1">
        <f>KPP!AZ9-'Kppa 0.2.3'!AZ9</f>
        <v>-4.6368545237500738E-7</v>
      </c>
      <c r="BA9" s="1">
        <f>KPP!BA9-'Kppa 0.2.3'!BA9</f>
        <v>-6.1906280215300219E-9</v>
      </c>
      <c r="BB9" s="1">
        <f>KPP!BB9-'Kppa 0.2.3'!BB9</f>
        <v>-1.9993968075390343E-12</v>
      </c>
      <c r="BC9" s="1">
        <f>KPP!BC9-'Kppa 0.2.3'!BC9</f>
        <v>-3.0070355153799234E-8</v>
      </c>
      <c r="BD9" s="1">
        <f>KPP!BD9-'Kppa 0.2.3'!BD9</f>
        <v>-4.1492822077000835E-6</v>
      </c>
      <c r="BE9" s="1">
        <f>KPP!BE9-'Kppa 0.2.3'!BE9</f>
        <v>1.3131019872998639E-6</v>
      </c>
      <c r="BF9" s="1">
        <f>KPP!BF9-'Kppa 0.2.3'!BF9</f>
        <v>2.0686192701915851E-6</v>
      </c>
      <c r="BG9" s="1">
        <f>KPP!BG9-'Kppa 0.2.3'!BG9</f>
        <v>-2.9457098869398088E-13</v>
      </c>
      <c r="BH9" s="1">
        <f>KPP!BH9-'Kppa 0.2.3'!BH9</f>
        <v>-2.6738784189919707E-7</v>
      </c>
      <c r="BI9" s="1">
        <f>KPP!BI9-'Kppa 0.2.3'!BI9</f>
        <v>3.6429746776006633E-6</v>
      </c>
      <c r="BJ9" s="1">
        <f>KPP!BJ9-'Kppa 0.2.3'!BJ9</f>
        <v>-1.0969717956048342E-7</v>
      </c>
      <c r="BK9" s="1">
        <f>KPP!BK9-'Kppa 0.2.3'!BK9</f>
        <v>1.4076753271799469E-4</v>
      </c>
      <c r="BL9" s="1">
        <f>KPP!BL9-'Kppa 0.2.3'!BL9</f>
        <v>1.84878031942099E-7</v>
      </c>
      <c r="BM9" s="1">
        <f>KPP!BM9-'Kppa 0.2.3'!BM9</f>
        <v>9.2628077941940093E-9</v>
      </c>
      <c r="BN9" s="1">
        <f>KPP!BN9-'Kppa 0.2.3'!BN9</f>
        <v>8.1122093015700573E-12</v>
      </c>
      <c r="BO9" s="1">
        <f>KPP!BO9-'Kppa 0.2.3'!BO9</f>
        <v>7.7537318754497725E-9</v>
      </c>
      <c r="BP9" s="1">
        <f>KPP!BP9-'Kppa 0.2.3'!BP9</f>
        <v>1.2669832377880376E-11</v>
      </c>
      <c r="BQ9" s="1">
        <f>KPP!BQ9-'Kppa 0.2.3'!BQ9</f>
        <v>5.4339954639159562E-8</v>
      </c>
      <c r="BR9" s="1">
        <f>KPP!BR9-'Kppa 0.2.3'!BR9</f>
        <v>-2.9021052579700311E-7</v>
      </c>
      <c r="BS9" s="1">
        <f>KPP!BS9-'Kppa 0.2.3'!BS9</f>
        <v>-5.7183339108500542E-5</v>
      </c>
      <c r="BT9" s="1">
        <f>KPP!BT9-'Kppa 0.2.3'!BT9</f>
        <v>8.9910773582005431E-8</v>
      </c>
      <c r="BU9" s="1">
        <f>KPP!BU9-'Kppa 0.2.3'!BU9</f>
        <v>1.687617832787966E-9</v>
      </c>
      <c r="BV9" s="1">
        <f>KPP!BV9-'Kppa 0.2.3'!BV9</f>
        <v>7.7543104088800792E-10</v>
      </c>
      <c r="BW9" s="1">
        <f>KPP!BW9-'Kppa 0.2.3'!BW9</f>
        <v>1.6649036822129958E-10</v>
      </c>
      <c r="BX9" s="1">
        <f>KPP!BX9-'Kppa 0.2.3'!BX9</f>
        <v>0</v>
      </c>
      <c r="BY9" s="1">
        <f>KPP!BY9-'Kppa 0.2.3'!BY9</f>
        <v>0</v>
      </c>
      <c r="BZ9" s="1">
        <f>KPP!BZ9-'Kppa 0.2.3'!BZ9</f>
        <v>0</v>
      </c>
      <c r="CA9" s="1">
        <f>KPP!CA9-'Kppa 0.2.3'!CA9</f>
        <v>0</v>
      </c>
      <c r="CB9" s="1">
        <f>KPP!CB9-'Kppa 0.2.3'!CB9</f>
        <v>0</v>
      </c>
    </row>
    <row r="10" spans="1:80" x14ac:dyDescent="0.2">
      <c r="A10" s="1">
        <f>KPP!A10-'Kppa 0.2.3'!A10</f>
        <v>0</v>
      </c>
      <c r="B10" s="1">
        <f>KPP!B10-'Kppa 0.2.3'!B10</f>
        <v>2.9056348255906278E-6</v>
      </c>
      <c r="C10" s="1">
        <f>KPP!C10-'Kppa 0.2.3'!C10</f>
        <v>1.6395863878995026E-7</v>
      </c>
      <c r="D10" s="1">
        <f>KPP!D10-'Kppa 0.2.3'!D10</f>
        <v>1.7278234683997841E-7</v>
      </c>
      <c r="E10" s="1">
        <f>KPP!E10-'Kppa 0.2.3'!E10</f>
        <v>5.6676287089928515E-8</v>
      </c>
      <c r="F10" s="1">
        <f>KPP!F10-'Kppa 0.2.3'!F10</f>
        <v>2.4248633793170035E-7</v>
      </c>
      <c r="G10" s="1">
        <f>KPP!G10-'Kppa 0.2.3'!G10</f>
        <v>1.1164748522218956E-7</v>
      </c>
      <c r="H10" s="1">
        <f>KPP!H10-'Kppa 0.2.3'!H10</f>
        <v>1.6213916261493058E-6</v>
      </c>
      <c r="I10" s="1">
        <f>KPP!I10-'Kppa 0.2.3'!I10</f>
        <v>4.8502041209985691E-6</v>
      </c>
      <c r="J10" s="1">
        <f>KPP!J10-'Kppa 0.2.3'!J10</f>
        <v>-2.9048897677019792E-6</v>
      </c>
      <c r="K10" s="1" t="e">
        <f>KPP!K10-'Kppa 0.2.3'!K10</f>
        <v>#VALUE!</v>
      </c>
      <c r="L10" s="1">
        <f>KPP!L10-'Kppa 0.2.3'!L10</f>
        <v>-1.9457908939993218E-7</v>
      </c>
      <c r="M10" s="1">
        <f>KPP!M10-'Kppa 0.2.3'!M10</f>
        <v>8.6865227235505792E-8</v>
      </c>
      <c r="N10" s="1">
        <f>KPP!N10-'Kppa 0.2.3'!N10</f>
        <v>1.6303792771800094E-5</v>
      </c>
      <c r="O10" s="1">
        <f>KPP!O10-'Kppa 0.2.3'!O10</f>
        <v>1.0852162955840225E-5</v>
      </c>
      <c r="P10" s="1">
        <f>KPP!P10-'Kppa 0.2.3'!P10</f>
        <v>2.3098614563500284E-7</v>
      </c>
      <c r="Q10" s="1">
        <f>KPP!Q10-'Kppa 0.2.3'!Q10</f>
        <v>6.0676532149010146E-8</v>
      </c>
      <c r="R10" s="1">
        <f>KPP!R10-'Kppa 0.2.3'!R10</f>
        <v>-3.6420401059505004E-5</v>
      </c>
      <c r="S10" s="1">
        <f>KPP!S10-'Kppa 0.2.3'!S10</f>
        <v>-1.9724572975450549E-5</v>
      </c>
      <c r="T10" s="1">
        <f>KPP!T10-'Kppa 0.2.3'!T10</f>
        <v>5.0517496744598422E-8</v>
      </c>
      <c r="U10" s="1">
        <f>KPP!U10-'Kppa 0.2.3'!U10</f>
        <v>-1.1824632397995638E-6</v>
      </c>
      <c r="V10" s="1">
        <f>KPP!V10-'Kppa 0.2.3'!V10</f>
        <v>-5.9580765707015204E-6</v>
      </c>
      <c r="W10" s="1">
        <f>KPP!W10-'Kppa 0.2.3'!W10</f>
        <v>6.7118890661919687E-14</v>
      </c>
      <c r="X10" s="1">
        <f>KPP!X10-'Kppa 0.2.3'!X10</f>
        <v>-8.2039652349995967E-6</v>
      </c>
      <c r="Y10" s="1">
        <f>KPP!Y10-'Kppa 0.2.3'!Y10</f>
        <v>-1.4682308379500124E-6</v>
      </c>
      <c r="Z10" s="1">
        <f>KPP!Z10-'Kppa 0.2.3'!Z10</f>
        <v>6.5708612602490858E-7</v>
      </c>
      <c r="AA10" s="1">
        <f>KPP!AA10-'Kppa 0.2.3'!AA10</f>
        <v>4.1787220921359899E-7</v>
      </c>
      <c r="AB10" s="1">
        <f>KPP!AB10-'Kppa 0.2.3'!AB10</f>
        <v>2.2419357200950317E-11</v>
      </c>
      <c r="AC10" s="1">
        <f>KPP!AC10-'Kppa 0.2.3'!AC10</f>
        <v>8.5538452980000581E-26</v>
      </c>
      <c r="AD10" s="1">
        <f>KPP!AD10-'Kppa 0.2.3'!AD10</f>
        <v>-3.2709642693983659E-7</v>
      </c>
      <c r="AE10" s="1">
        <f>KPP!AE10-'Kppa 0.2.3'!AE10</f>
        <v>-8.1332577639009473E-6</v>
      </c>
      <c r="AF10" s="1">
        <f>KPP!AF10-'Kppa 0.2.3'!AF10</f>
        <v>-2.7091013700695013E-6</v>
      </c>
      <c r="AG10" s="1">
        <f>KPP!AG10-'Kppa 0.2.3'!AG10</f>
        <v>1.3464221912980049E-7</v>
      </c>
      <c r="AH10" s="1">
        <f>KPP!AH10-'Kppa 0.2.3'!AH10</f>
        <v>7.3568712613098994E-8</v>
      </c>
      <c r="AI10" s="1">
        <f>KPP!AI10-'Kppa 0.2.3'!AI10</f>
        <v>2.0114343854569903E-10</v>
      </c>
      <c r="AJ10" s="1">
        <f>KPP!AJ10-'Kppa 0.2.3'!AJ10</f>
        <v>-6.883567777170611E-7</v>
      </c>
      <c r="AK10" s="1">
        <f>KPP!AK10-'Kppa 0.2.3'!AK10</f>
        <v>7.944243194497045E-10</v>
      </c>
      <c r="AL10" s="1">
        <f>KPP!AL10-'Kppa 0.2.3'!AL10</f>
        <v>3.6268605390290414E-6</v>
      </c>
      <c r="AM10" s="1">
        <f>KPP!AM10-'Kppa 0.2.3'!AM10</f>
        <v>-2.6898703228022715E-8</v>
      </c>
      <c r="AN10" s="1">
        <f>KPP!AN10-'Kppa 0.2.3'!AN10</f>
        <v>4.2407556305260016E-11</v>
      </c>
      <c r="AO10" s="1">
        <f>KPP!AO10-'Kppa 0.2.3'!AO10</f>
        <v>1.7639288896892369E-5</v>
      </c>
      <c r="AP10" s="1">
        <f>KPP!AP10-'Kppa 0.2.3'!AP10</f>
        <v>1.6368781184401132E-7</v>
      </c>
      <c r="AQ10" s="1">
        <f>KPP!AQ10-'Kppa 0.2.3'!AQ10</f>
        <v>6.0953396308002783E-6</v>
      </c>
      <c r="AR10" s="1">
        <f>KPP!AR10-'Kppa 0.2.3'!AR10</f>
        <v>1.9318634078308028E-5</v>
      </c>
      <c r="AS10" s="1">
        <f>KPP!AS10-'Kppa 0.2.3'!AS10</f>
        <v>-4.4686516677905699E-6</v>
      </c>
      <c r="AT10" s="1">
        <f>KPP!AT10-'Kppa 0.2.3'!AT10</f>
        <v>2.8954849975299218E-7</v>
      </c>
      <c r="AU10" s="1">
        <f>KPP!AU10-'Kppa 0.2.3'!AU10</f>
        <v>2.6769340862129881E-12</v>
      </c>
      <c r="AV10" s="1">
        <f>KPP!AV10-'Kppa 0.2.3'!AV10</f>
        <v>-7.4326099394999023E-25</v>
      </c>
      <c r="AW10" s="1">
        <f>KPP!AW10-'Kppa 0.2.3'!AW10</f>
        <v>2.7334346186420103E-8</v>
      </c>
      <c r="AX10" s="1">
        <f>KPP!AX10-'Kppa 0.2.3'!AX10</f>
        <v>1.9600732062010249E-76</v>
      </c>
      <c r="AY10" s="1">
        <f>KPP!AY10-'Kppa 0.2.3'!AY10</f>
        <v>-1.2858342961209973E-7</v>
      </c>
      <c r="AZ10" s="1">
        <f>KPP!AZ10-'Kppa 0.2.3'!AZ10</f>
        <v>-2.340536391930067E-7</v>
      </c>
      <c r="BA10" s="1">
        <f>KPP!BA10-'Kppa 0.2.3'!BA10</f>
        <v>-4.2357310477298989E-11</v>
      </c>
      <c r="BB10" s="1">
        <f>KPP!BB10-'Kppa 0.2.3'!BB10</f>
        <v>-1.1512802233727982E-26</v>
      </c>
      <c r="BC10" s="1">
        <f>KPP!BC10-'Kppa 0.2.3'!BC10</f>
        <v>-3.4146810741799685E-8</v>
      </c>
      <c r="BD10" s="1">
        <f>KPP!BD10-'Kppa 0.2.3'!BD10</f>
        <v>-3.4074774232992211E-6</v>
      </c>
      <c r="BE10" s="1">
        <f>KPP!BE10-'Kppa 0.2.3'!BE10</f>
        <v>1.4619768760014418E-6</v>
      </c>
      <c r="BF10" s="1">
        <f>KPP!BF10-'Kppa 0.2.3'!BF10</f>
        <v>1.4743688371409575E-6</v>
      </c>
      <c r="BG10" s="1" t="e">
        <f>KPP!BG10-'Kppa 0.2.3'!BG10</f>
        <v>#VALUE!</v>
      </c>
      <c r="BH10" s="1">
        <f>KPP!BH10-'Kppa 0.2.3'!BH10</f>
        <v>7.3239042292991274E-7</v>
      </c>
      <c r="BI10" s="1">
        <f>KPP!BI10-'Kppa 0.2.3'!BI10</f>
        <v>5.1587374090989596E-6</v>
      </c>
      <c r="BJ10" s="1">
        <f>KPP!BJ10-'Kppa 0.2.3'!BJ10</f>
        <v>-1.8603779108027074E-7</v>
      </c>
      <c r="BK10" s="1">
        <f>KPP!BK10-'Kppa 0.2.3'!BK10</f>
        <v>1.4439088452200544E-4</v>
      </c>
      <c r="BL10" s="1">
        <f>KPP!BL10-'Kppa 0.2.3'!BL10</f>
        <v>9.9362746649501072E-8</v>
      </c>
      <c r="BM10" s="1">
        <f>KPP!BM10-'Kppa 0.2.3'!BM10</f>
        <v>7.020859995578027E-9</v>
      </c>
      <c r="BN10" s="1">
        <f>KPP!BN10-'Kppa 0.2.3'!BN10</f>
        <v>1.043093089720077E-11</v>
      </c>
      <c r="BO10" s="1">
        <f>KPP!BO10-'Kppa 0.2.3'!BO10</f>
        <v>1.059933291124997E-8</v>
      </c>
      <c r="BP10" s="1">
        <f>KPP!BP10-'Kppa 0.2.3'!BP10</f>
        <v>2.1800172734801173E-11</v>
      </c>
      <c r="BQ10" s="1">
        <f>KPP!BQ10-'Kppa 0.2.3'!BQ10</f>
        <v>4.0522161216720261E-8</v>
      </c>
      <c r="BR10" s="1">
        <f>KPP!BR10-'Kppa 0.2.3'!BR10</f>
        <v>-4.42004008979012E-10</v>
      </c>
      <c r="BS10" s="1">
        <f>KPP!BS10-'Kppa 0.2.3'!BS10</f>
        <v>-1.112910825730104E-5</v>
      </c>
      <c r="BT10" s="1">
        <f>KPP!BT10-'Kppa 0.2.3'!BT10</f>
        <v>-1.3272328101150135E-6</v>
      </c>
      <c r="BU10" s="1">
        <f>KPP!BU10-'Kppa 0.2.3'!BU10</f>
        <v>3.1712875986697097E-9</v>
      </c>
      <c r="BV10" s="1">
        <f>KPP!BV10-'Kppa 0.2.3'!BV10</f>
        <v>1.512983809942102E-9</v>
      </c>
      <c r="BW10" s="1">
        <f>KPP!BW10-'Kppa 0.2.3'!BW10</f>
        <v>1.5558349579770026E-10</v>
      </c>
      <c r="BX10" s="1">
        <f>KPP!BX10-'Kppa 0.2.3'!BX10</f>
        <v>0</v>
      </c>
      <c r="BY10" s="1">
        <f>KPP!BY10-'Kppa 0.2.3'!BY10</f>
        <v>0</v>
      </c>
      <c r="BZ10" s="1">
        <f>KPP!BZ10-'Kppa 0.2.3'!BZ10</f>
        <v>0</v>
      </c>
      <c r="CA10" s="1">
        <f>KPP!CA10-'Kppa 0.2.3'!CA10</f>
        <v>0</v>
      </c>
      <c r="CB10" s="1">
        <f>KPP!CB10-'Kppa 0.2.3'!CB10</f>
        <v>0</v>
      </c>
    </row>
    <row r="11" spans="1:80" x14ac:dyDescent="0.2">
      <c r="A11" s="1">
        <f>KPP!A11-'Kppa 0.2.3'!A11</f>
        <v>0</v>
      </c>
      <c r="B11" s="1">
        <f>KPP!B11-'Kppa 0.2.3'!B11</f>
        <v>3.5342257653399323E-6</v>
      </c>
      <c r="C11" s="1">
        <f>KPP!C11-'Kppa 0.2.3'!C11</f>
        <v>1.9059924631029818E-7</v>
      </c>
      <c r="D11" s="1">
        <f>KPP!D11-'Kppa 0.2.3'!D11</f>
        <v>4.247741109701577E-7</v>
      </c>
      <c r="E11" s="1">
        <f>KPP!E11-'Kppa 0.2.3'!E11</f>
        <v>1.7659283970002625E-7</v>
      </c>
      <c r="F11" s="1">
        <f>KPP!F11-'Kppa 0.2.3'!F11</f>
        <v>5.6700284611459613E-7</v>
      </c>
      <c r="G11" s="1">
        <f>KPP!G11-'Kppa 0.2.3'!G11</f>
        <v>2.6674770627869795E-7</v>
      </c>
      <c r="H11" s="1">
        <f>KPP!H11-'Kppa 0.2.3'!H11</f>
        <v>1.9374527407195127E-6</v>
      </c>
      <c r="I11" s="1">
        <f>KPP!I11-'Kppa 0.2.3'!I11</f>
        <v>5.7983874650058276E-6</v>
      </c>
      <c r="J11" s="1">
        <f>KPP!J11-'Kppa 0.2.3'!J11</f>
        <v>-3.5334807073003627E-6</v>
      </c>
      <c r="K11" s="1">
        <f>KPP!K11-'Kppa 0.2.3'!K11</f>
        <v>0</v>
      </c>
      <c r="L11" s="1">
        <f>KPP!L11-'Kppa 0.2.3'!L11</f>
        <v>-2.3693131490087893E-7</v>
      </c>
      <c r="M11" s="1">
        <f>KPP!M11-'Kppa 0.2.3'!M11</f>
        <v>1.0809174569580441E-7</v>
      </c>
      <c r="N11" s="1">
        <f>KPP!N11-'Kppa 0.2.3'!N11</f>
        <v>1.3167895906300228E-5</v>
      </c>
      <c r="O11" s="1">
        <f>KPP!O11-'Kppa 0.2.3'!O11</f>
        <v>9.1660244627995296E-6</v>
      </c>
      <c r="P11" s="1">
        <f>KPP!P11-'Kppa 0.2.3'!P11</f>
        <v>1.7120581094698861E-7</v>
      </c>
      <c r="Q11" s="1">
        <f>KPP!Q11-'Kppa 0.2.3'!Q11</f>
        <v>4.1492471164998471E-8</v>
      </c>
      <c r="R11" s="1">
        <f>KPP!R11-'Kppa 0.2.3'!R11</f>
        <v>-4.8396284101905984E-5</v>
      </c>
      <c r="S11" s="1">
        <f>KPP!S11-'Kppa 0.2.3'!S11</f>
        <v>-1.2824126218020232E-5</v>
      </c>
      <c r="T11" s="1">
        <f>KPP!T11-'Kppa 0.2.3'!T11</f>
        <v>4.7648001344499451E-8</v>
      </c>
      <c r="U11" s="1">
        <f>KPP!U11-'Kppa 0.2.3'!U11</f>
        <v>-1.4380122839996456E-6</v>
      </c>
      <c r="V11" s="1">
        <f>KPP!V11-'Kppa 0.2.3'!V11</f>
        <v>-7.2299303848014085E-6</v>
      </c>
      <c r="W11" s="1">
        <f>KPP!W11-'Kppa 0.2.3'!W11</f>
        <v>6.9136648982419547E-14</v>
      </c>
      <c r="X11" s="1">
        <f>KPP!X11-'Kppa 0.2.3'!X11</f>
        <v>-9.8412015994003843E-6</v>
      </c>
      <c r="Y11" s="1">
        <f>KPP!Y11-'Kppa 0.2.3'!Y11</f>
        <v>-1.7122148586320388E-6</v>
      </c>
      <c r="Z11" s="1">
        <f>KPP!Z11-'Kppa 0.2.3'!Z11</f>
        <v>6.4868235956740057E-7</v>
      </c>
      <c r="AA11" s="1">
        <f>KPP!AA11-'Kppa 0.2.3'!AA11</f>
        <v>8.9110663811670121E-7</v>
      </c>
      <c r="AB11" s="1">
        <f>KPP!AB11-'Kppa 0.2.3'!AB11</f>
        <v>3.1602855123549945E-11</v>
      </c>
      <c r="AC11" s="1">
        <f>KPP!AC11-'Kppa 0.2.3'!AC11</f>
        <v>1.0239728465379955E-25</v>
      </c>
      <c r="AD11" s="1">
        <f>KPP!AD11-'Kppa 0.2.3'!AD11</f>
        <v>-3.9454282424033343E-7</v>
      </c>
      <c r="AE11" s="1">
        <f>KPP!AE11-'Kppa 0.2.3'!AE11</f>
        <v>-9.8370036898977331E-6</v>
      </c>
      <c r="AF11" s="1">
        <f>KPP!AF11-'Kppa 0.2.3'!AF11</f>
        <v>-3.2683746073501954E-6</v>
      </c>
      <c r="AG11" s="1">
        <f>KPP!AG11-'Kppa 0.2.3'!AG11</f>
        <v>1.7582521809579929E-7</v>
      </c>
      <c r="AH11" s="1">
        <f>KPP!AH11-'Kppa 0.2.3'!AH11</f>
        <v>1.0718305613209898E-7</v>
      </c>
      <c r="AI11" s="1">
        <f>KPP!AI11-'Kppa 0.2.3'!AI11</f>
        <v>3.2258686891920264E-10</v>
      </c>
      <c r="AJ11" s="1">
        <f>KPP!AJ11-'Kppa 0.2.3'!AJ11</f>
        <v>-7.7090248095192972E-7</v>
      </c>
      <c r="AK11" s="1">
        <f>KPP!AK11-'Kppa 0.2.3'!AK11</f>
        <v>1.2432224049939984E-9</v>
      </c>
      <c r="AL11" s="1">
        <f>KPP!AL11-'Kppa 0.2.3'!AL11</f>
        <v>5.6943755594570039E-6</v>
      </c>
      <c r="AM11" s="1">
        <f>KPP!AM11-'Kppa 0.2.3'!AM11</f>
        <v>8.5699278072007973E-8</v>
      </c>
      <c r="AN11" s="1">
        <f>KPP!AN11-'Kppa 0.2.3'!AN11</f>
        <v>6.9004156756320408E-11</v>
      </c>
      <c r="AO11" s="1">
        <f>KPP!AO11-'Kppa 0.2.3'!AO11</f>
        <v>1.8652863880808113E-5</v>
      </c>
      <c r="AP11" s="1">
        <f>KPP!AP11-'Kppa 0.2.3'!AP11</f>
        <v>3.6595874884702388E-7</v>
      </c>
      <c r="AQ11" s="1">
        <f>KPP!AQ11-'Kppa 0.2.3'!AQ11</f>
        <v>7.3721876818998167E-6</v>
      </c>
      <c r="AR11" s="1">
        <f>KPP!AR11-'Kppa 0.2.3'!AR11</f>
        <v>-4.1126051323059354E-6</v>
      </c>
      <c r="AS11" s="1">
        <f>KPP!AS11-'Kppa 0.2.3'!AS11</f>
        <v>-4.942052874349831E-6</v>
      </c>
      <c r="AT11" s="1">
        <f>KPP!AT11-'Kppa 0.2.3'!AT11</f>
        <v>4.1539620956898039E-7</v>
      </c>
      <c r="AU11" s="1">
        <f>KPP!AU11-'Kppa 0.2.3'!AU11</f>
        <v>3.2078207622620721E-12</v>
      </c>
      <c r="AV11" s="1">
        <f>KPP!AV11-'Kppa 0.2.3'!AV11</f>
        <v>8.3443761237946011E-44</v>
      </c>
      <c r="AW11" s="1">
        <f>KPP!AW11-'Kppa 0.2.3'!AW11</f>
        <v>4.0186689507860148E-8</v>
      </c>
      <c r="AX11" s="1">
        <f>KPP!AX11-'Kppa 0.2.3'!AX11</f>
        <v>-101.25600645318214</v>
      </c>
      <c r="AY11" s="1">
        <f>KPP!AY11-'Kppa 0.2.3'!AY11</f>
        <v>-7.5355770023902862E-8</v>
      </c>
      <c r="AZ11" s="1">
        <f>KPP!AZ11-'Kppa 0.2.3'!AZ11</f>
        <v>-2.1723418821298574E-8</v>
      </c>
      <c r="BA11" s="1">
        <f>KPP!BA11-'Kppa 0.2.3'!BA11</f>
        <v>6.0417703253080078E-13</v>
      </c>
      <c r="BB11" s="1">
        <f>KPP!BB11-'Kppa 0.2.3'!BB11</f>
        <v>3.5759281945839494E-50</v>
      </c>
      <c r="BC11" s="1">
        <f>KPP!BC11-'Kppa 0.2.3'!BC11</f>
        <v>-3.739606580019909E-8</v>
      </c>
      <c r="BD11" s="1">
        <f>KPP!BD11-'Kppa 0.2.3'!BD11</f>
        <v>2.4940521983988356E-6</v>
      </c>
      <c r="BE11" s="1">
        <f>KPP!BE11-'Kppa 0.2.3'!BE11</f>
        <v>1.3845916981974904E-6</v>
      </c>
      <c r="BF11" s="1">
        <f>KPP!BF11-'Kppa 0.2.3'!BF11</f>
        <v>6.9532382927089964E-7</v>
      </c>
      <c r="BG11" s="1" t="e">
        <f>KPP!BG11-'Kppa 0.2.3'!BG11</f>
        <v>#VALUE!</v>
      </c>
      <c r="BH11" s="1">
        <f>KPP!BH11-'Kppa 0.2.3'!BH11</f>
        <v>5.2492509869895773E-6</v>
      </c>
      <c r="BI11" s="1">
        <f>KPP!BI11-'Kppa 0.2.3'!BI11</f>
        <v>6.943549752199199E-6</v>
      </c>
      <c r="BJ11" s="1">
        <f>KPP!BJ11-'Kppa 0.2.3'!BJ11</f>
        <v>-2.894738954199727E-7</v>
      </c>
      <c r="BK11" s="1">
        <f>KPP!BK11-'Kppa 0.2.3'!BK11</f>
        <v>1.3300172742800043E-4</v>
      </c>
      <c r="BL11" s="1">
        <f>KPP!BL11-'Kppa 0.2.3'!BL11</f>
        <v>1.3973121280289898E-7</v>
      </c>
      <c r="BM11" s="1">
        <f>KPP!BM11-'Kppa 0.2.3'!BM11</f>
        <v>1.038746087284985E-8</v>
      </c>
      <c r="BN11" s="1">
        <f>KPP!BN11-'Kppa 0.2.3'!BN11</f>
        <v>-2.3036368388986468E-12</v>
      </c>
      <c r="BO11" s="1">
        <f>KPP!BO11-'Kppa 0.2.3'!BO11</f>
        <v>-1.4445081399982269E-10</v>
      </c>
      <c r="BP11" s="1">
        <f>KPP!BP11-'Kppa 0.2.3'!BP11</f>
        <v>3.5989526543017597E-12</v>
      </c>
      <c r="BQ11" s="1">
        <f>KPP!BQ11-'Kppa 0.2.3'!BQ11</f>
        <v>5.4497578662559727E-8</v>
      </c>
      <c r="BR11" s="1">
        <f>KPP!BR11-'Kppa 0.2.3'!BR11</f>
        <v>-1.7329191771001934E-10</v>
      </c>
      <c r="BS11" s="1">
        <f>KPP!BS11-'Kppa 0.2.3'!BS11</f>
        <v>4.664910071200401E-6</v>
      </c>
      <c r="BT11" s="1">
        <f>KPP!BT11-'Kppa 0.2.3'!BT11</f>
        <v>-1.9836181622280005E-6</v>
      </c>
      <c r="BU11" s="1">
        <f>KPP!BU11-'Kppa 0.2.3'!BU11</f>
        <v>1.3995515991697839E-9</v>
      </c>
      <c r="BV11" s="1">
        <f>KPP!BV11-'Kppa 0.2.3'!BV11</f>
        <v>7.7590098895002309E-10</v>
      </c>
      <c r="BW11" s="1">
        <f>KPP!BW11-'Kppa 0.2.3'!BW11</f>
        <v>1.608198507744001E-10</v>
      </c>
      <c r="BX11" s="1">
        <f>KPP!BX11-'Kppa 0.2.3'!BX11</f>
        <v>0</v>
      </c>
      <c r="BY11" s="1">
        <f>KPP!BY11-'Kppa 0.2.3'!BY11</f>
        <v>0</v>
      </c>
      <c r="BZ11" s="1">
        <f>KPP!BZ11-'Kppa 0.2.3'!BZ11</f>
        <v>0</v>
      </c>
      <c r="CA11" s="1">
        <f>KPP!CA11-'Kppa 0.2.3'!CA11</f>
        <v>0</v>
      </c>
      <c r="CB11" s="1">
        <f>KPP!CB11-'Kppa 0.2.3'!CB11</f>
        <v>0</v>
      </c>
    </row>
    <row r="12" spans="1:80" x14ac:dyDescent="0.2">
      <c r="A12" s="1">
        <f>KPP!A12-'Kppa 0.2.3'!A12</f>
        <v>0</v>
      </c>
      <c r="B12" s="1">
        <f>KPP!B12-'Kppa 0.2.3'!B12</f>
        <v>4.123355260009752E-6</v>
      </c>
      <c r="C12" s="1">
        <f>KPP!C12-'Kppa 0.2.3'!C12</f>
        <v>2.0803013623012234E-7</v>
      </c>
      <c r="D12" s="1">
        <f>KPP!D12-'Kppa 0.2.3'!D12</f>
        <v>8.0579587641987915E-7</v>
      </c>
      <c r="E12" s="1">
        <f>KPP!E12-'Kppa 0.2.3'!E12</f>
        <v>3.6279445653013796E-7</v>
      </c>
      <c r="F12" s="1">
        <f>KPP!F12-'Kppa 0.2.3'!F12</f>
        <v>1.1660542130017995E-6</v>
      </c>
      <c r="G12" s="1">
        <f>KPP!G12-'Kppa 0.2.3'!G12</f>
        <v>5.5489767540539898E-7</v>
      </c>
      <c r="H12" s="1">
        <f>KPP!H12-'Kppa 0.2.3'!H12</f>
        <v>2.2113646293191527E-6</v>
      </c>
      <c r="I12" s="1">
        <f>KPP!I12-'Kppa 0.2.3'!I12</f>
        <v>6.6201231299911623E-6</v>
      </c>
      <c r="J12" s="1">
        <f>KPP!J12-'Kppa 0.2.3'!J12</f>
        <v>-4.1226102019953359E-6</v>
      </c>
      <c r="K12" s="1">
        <f>KPP!K12-'Kppa 0.2.3'!K12</f>
        <v>0</v>
      </c>
      <c r="L12" s="1">
        <f>KPP!L12-'Kppa 0.2.3'!L12</f>
        <v>-2.7666293600167591E-7</v>
      </c>
      <c r="M12" s="1">
        <f>KPP!M12-'Kppa 0.2.3'!M12</f>
        <v>1.2732162665950316E-7</v>
      </c>
      <c r="N12" s="1">
        <f>KPP!N12-'Kppa 0.2.3'!N12</f>
        <v>1.239596842639995E-5</v>
      </c>
      <c r="O12" s="1">
        <f>KPP!O12-'Kppa 0.2.3'!O12</f>
        <v>9.0146784566015603E-6</v>
      </c>
      <c r="P12" s="1">
        <f>KPP!P12-'Kppa 0.2.3'!P12</f>
        <v>1.4626331879902471E-7</v>
      </c>
      <c r="Q12" s="1">
        <f>KPP!Q12-'Kppa 0.2.3'!Q12</f>
        <v>3.8659601613998552E-8</v>
      </c>
      <c r="R12" s="1">
        <f>KPP!R12-'Kppa 0.2.3'!R12</f>
        <v>-6.1042300873553993E-5</v>
      </c>
      <c r="S12" s="1">
        <f>KPP!S12-'Kppa 0.2.3'!S12</f>
        <v>-6.029780566200061E-6</v>
      </c>
      <c r="T12" s="1">
        <f>KPP!T12-'Kppa 0.2.3'!T12</f>
        <v>4.5071675193998981E-8</v>
      </c>
      <c r="U12" s="1">
        <f>KPP!U12-'Kppa 0.2.3'!U12</f>
        <v>-1.677490159002204E-6</v>
      </c>
      <c r="V12" s="1">
        <f>KPP!V12-'Kppa 0.2.3'!V12</f>
        <v>-8.4196217629006753E-6</v>
      </c>
      <c r="W12" s="1">
        <f>KPP!W12-'Kppa 0.2.3'!W12</f>
        <v>6.0567762911580046E-14</v>
      </c>
      <c r="X12" s="1">
        <f>KPP!X12-'Kppa 0.2.3'!X12</f>
        <v>-1.1358338488001024E-5</v>
      </c>
      <c r="Y12" s="1">
        <f>KPP!Y12-'Kppa 0.2.3'!Y12</f>
        <v>-1.9332487591409682E-6</v>
      </c>
      <c r="Z12" s="1">
        <f>KPP!Z12-'Kppa 0.2.3'!Z12</f>
        <v>5.484061216163056E-7</v>
      </c>
      <c r="AA12" s="1">
        <f>KPP!AA12-'Kppa 0.2.3'!AA12</f>
        <v>1.6760640298980173E-6</v>
      </c>
      <c r="AB12" s="1">
        <f>KPP!AB12-'Kppa 0.2.3'!AB12</f>
        <v>3.6940473830369742E-11</v>
      </c>
      <c r="AC12" s="1">
        <f>KPP!AC12-'Kppa 0.2.3'!AC12</f>
        <v>1.1643562073349977E-25</v>
      </c>
      <c r="AD12" s="1">
        <f>KPP!AD12-'Kppa 0.2.3'!AD12</f>
        <v>-4.6254748772931592E-7</v>
      </c>
      <c r="AE12" s="1">
        <f>KPP!AE12-'Kppa 0.2.3'!AE12</f>
        <v>-1.1426382354001036E-5</v>
      </c>
      <c r="AF12" s="1">
        <f>KPP!AF12-'Kppa 0.2.3'!AF12</f>
        <v>-3.7890334445896817E-6</v>
      </c>
      <c r="AG12" s="1">
        <f>KPP!AG12-'Kppa 0.2.3'!AG12</f>
        <v>2.0872409743990134E-7</v>
      </c>
      <c r="AH12" s="1">
        <f>KPP!AH12-'Kppa 0.2.3'!AH12</f>
        <v>1.3383241848769951E-7</v>
      </c>
      <c r="AI12" s="1">
        <f>KPP!AI12-'Kppa 0.2.3'!AI12</f>
        <v>4.2965398712760069E-10</v>
      </c>
      <c r="AJ12" s="1">
        <f>KPP!AJ12-'Kppa 0.2.3'!AJ12</f>
        <v>-8.3030967924703925E-7</v>
      </c>
      <c r="AK12" s="1">
        <f>KPP!AK12-'Kppa 0.2.3'!AK12</f>
        <v>1.6559796958730109E-9</v>
      </c>
      <c r="AL12" s="1">
        <f>KPP!AL12-'Kppa 0.2.3'!AL12</f>
        <v>8.5620653562139748E-6</v>
      </c>
      <c r="AM12" s="1">
        <f>KPP!AM12-'Kppa 0.2.3'!AM12</f>
        <v>1.6503338459600042E-7</v>
      </c>
      <c r="AN12" s="1">
        <f>KPP!AN12-'Kppa 0.2.3'!AN12</f>
        <v>9.3151960449069611E-11</v>
      </c>
      <c r="AO12" s="1">
        <f>KPP!AO12-'Kppa 0.2.3'!AO12</f>
        <v>1.9690254970006205E-5</v>
      </c>
      <c r="AP12" s="1">
        <f>KPP!AP12-'Kppa 0.2.3'!AP12</f>
        <v>5.2054384150601032E-7</v>
      </c>
      <c r="AQ12" s="1">
        <f>KPP!AQ12-'Kppa 0.2.3'!AQ12</f>
        <v>8.5675866347001417E-6</v>
      </c>
      <c r="AR12" s="1">
        <f>KPP!AR12-'Kppa 0.2.3'!AR12</f>
        <v>-1.7498330806803297E-5</v>
      </c>
      <c r="AS12" s="1">
        <f>KPP!AS12-'Kppa 0.2.3'!AS12</f>
        <v>-5.3632878394506076E-6</v>
      </c>
      <c r="AT12" s="1">
        <f>KPP!AT12-'Kppa 0.2.3'!AT12</f>
        <v>5.2136418383702185E-7</v>
      </c>
      <c r="AU12" s="1">
        <f>KPP!AU12-'Kppa 0.2.3'!AU12</f>
        <v>3.6429703532280372E-12</v>
      </c>
      <c r="AV12" s="1">
        <f>KPP!AV12-'Kppa 0.2.3'!AV12</f>
        <v>8.2288592083682999E-58</v>
      </c>
      <c r="AW12" s="1">
        <f>KPP!AW12-'Kppa 0.2.3'!AW12</f>
        <v>4.5980509739339893E-8</v>
      </c>
      <c r="AX12" s="1" t="e">
        <f>KPP!AX12-'Kppa 0.2.3'!AX12</f>
        <v>#VALUE!</v>
      </c>
      <c r="AY12" s="1">
        <f>KPP!AY12-'Kppa 0.2.3'!AY12</f>
        <v>-5.043776376749767E-8</v>
      </c>
      <c r="AZ12" s="1">
        <f>KPP!AZ12-'Kppa 0.2.3'!AZ12</f>
        <v>1.3787331873801385E-8</v>
      </c>
      <c r="BA12" s="1">
        <f>KPP!BA12-'Kppa 0.2.3'!BA12</f>
        <v>1.8033331561348964E-14</v>
      </c>
      <c r="BB12" s="1">
        <f>KPP!BB12-'Kppa 0.2.3'!BB12</f>
        <v>7.4421396700610022E-68</v>
      </c>
      <c r="BC12" s="1">
        <f>KPP!BC12-'Kppa 0.2.3'!BC12</f>
        <v>-3.9461894896100982E-8</v>
      </c>
      <c r="BD12" s="1">
        <f>KPP!BD12-'Kppa 0.2.3'!BD12</f>
        <v>6.0260022654995415E-6</v>
      </c>
      <c r="BE12" s="1">
        <f>KPP!BE12-'Kppa 0.2.3'!BE12</f>
        <v>-2.8468564339939606E-7</v>
      </c>
      <c r="BF12" s="1">
        <f>KPP!BF12-'Kppa 0.2.3'!BF12</f>
        <v>5.5474263731258855E-8</v>
      </c>
      <c r="BG12" s="1">
        <f>KPP!BG12-'Kppa 0.2.3'!BG12</f>
        <v>-303.11298763296082</v>
      </c>
      <c r="BH12" s="1">
        <f>KPP!BH12-'Kppa 0.2.3'!BH12</f>
        <v>8.4216934525599071E-6</v>
      </c>
      <c r="BI12" s="1">
        <f>KPP!BI12-'Kppa 0.2.3'!BI12</f>
        <v>8.4877717274993436E-6</v>
      </c>
      <c r="BJ12" s="1">
        <f>KPP!BJ12-'Kppa 0.2.3'!BJ12</f>
        <v>-3.6992300571012104E-7</v>
      </c>
      <c r="BK12" s="1">
        <f>KPP!BK12-'Kppa 0.2.3'!BK12</f>
        <v>1.1942180483098808E-4</v>
      </c>
      <c r="BL12" s="1">
        <f>KPP!BL12-'Kppa 0.2.3'!BL12</f>
        <v>1.6178779140860038E-7</v>
      </c>
      <c r="BM12" s="1">
        <f>KPP!BM12-'Kppa 0.2.3'!BM12</f>
        <v>1.1878199586879962E-8</v>
      </c>
      <c r="BN12" s="1">
        <f>KPP!BN12-'Kppa 0.2.3'!BN12</f>
        <v>-7.8739712951009673E-12</v>
      </c>
      <c r="BO12" s="1">
        <f>KPP!BO12-'Kppa 0.2.3'!BO12</f>
        <v>-1.3539479765000046E-8</v>
      </c>
      <c r="BP12" s="1">
        <f>KPP!BP12-'Kppa 0.2.3'!BP12</f>
        <v>-4.0085347758001995E-12</v>
      </c>
      <c r="BQ12" s="1">
        <f>KPP!BQ12-'Kppa 0.2.3'!BQ12</f>
        <v>5.6783845880670089E-8</v>
      </c>
      <c r="BR12" s="1">
        <f>KPP!BR12-'Kppa 0.2.3'!BR12</f>
        <v>-1.5931553215199553E-10</v>
      </c>
      <c r="BS12" s="1">
        <f>KPP!BS12-'Kppa 0.2.3'!BS12</f>
        <v>5.2507743534598722E-6</v>
      </c>
      <c r="BT12" s="1">
        <f>KPP!BT12-'Kppa 0.2.3'!BT12</f>
        <v>-1.3582267892079877E-6</v>
      </c>
      <c r="BU12" s="1">
        <f>KPP!BU12-'Kppa 0.2.3'!BU12</f>
        <v>8.8258118593949217E-10</v>
      </c>
      <c r="BV12" s="1">
        <f>KPP!BV12-'Kppa 0.2.3'!BV12</f>
        <v>6.7582937811014817E-10</v>
      </c>
      <c r="BW12" s="1">
        <f>KPP!BW12-'Kppa 0.2.3'!BW12</f>
        <v>1.4094814286530112E-10</v>
      </c>
      <c r="BX12" s="1">
        <f>KPP!BX12-'Kppa 0.2.3'!BX12</f>
        <v>0</v>
      </c>
      <c r="BY12" s="1">
        <f>KPP!BY12-'Kppa 0.2.3'!BY12</f>
        <v>0</v>
      </c>
      <c r="BZ12" s="1">
        <f>KPP!BZ12-'Kppa 0.2.3'!BZ12</f>
        <v>0</v>
      </c>
      <c r="CA12" s="1">
        <f>KPP!CA12-'Kppa 0.2.3'!CA12</f>
        <v>0</v>
      </c>
      <c r="CB12" s="1">
        <f>KPP!CB12-'Kppa 0.2.3'!CB12</f>
        <v>0</v>
      </c>
    </row>
    <row r="13" spans="1:80" x14ac:dyDescent="0.2">
      <c r="A13" s="1">
        <f>KPP!A13-'Kppa 0.2.3'!A13</f>
        <v>0</v>
      </c>
      <c r="B13" s="1">
        <f>KPP!B13-'Kppa 0.2.3'!B13</f>
        <v>4.6155916161305655E-6</v>
      </c>
      <c r="C13" s="1">
        <f>KPP!C13-'Kppa 0.2.3'!C13</f>
        <v>2.119333442100399E-7</v>
      </c>
      <c r="D13" s="1">
        <f>KPP!D13-'Kppa 0.2.3'!D13</f>
        <v>1.2696081950300687E-6</v>
      </c>
      <c r="E13" s="1">
        <f>KPP!E13-'Kppa 0.2.3'!E13</f>
        <v>5.9449541357997973E-7</v>
      </c>
      <c r="F13" s="1">
        <f>KPP!F13-'Kppa 0.2.3'!F13</f>
        <v>2.0272620517520015E-6</v>
      </c>
      <c r="G13" s="1">
        <f>KPP!G13-'Kppa 0.2.3'!G13</f>
        <v>9.728201545352997E-7</v>
      </c>
      <c r="H13" s="1">
        <f>KPP!H13-'Kppa 0.2.3'!H13</f>
        <v>2.435520655970011E-6</v>
      </c>
      <c r="I13" s="1">
        <f>KPP!I13-'Kppa 0.2.3'!I13</f>
        <v>7.2925912099897072E-6</v>
      </c>
      <c r="J13" s="1">
        <f>KPP!J13-'Kppa 0.2.3'!J13</f>
        <v>-4.6148465581014042E-6</v>
      </c>
      <c r="K13" s="1">
        <f>KPP!K13-'Kppa 0.2.3'!K13</f>
        <v>0</v>
      </c>
      <c r="L13" s="1">
        <f>KPP!L13-'Kppa 0.2.3'!L13</f>
        <v>-3.0988259519873496E-7</v>
      </c>
      <c r="M13" s="1">
        <f>KPP!M13-'Kppa 0.2.3'!M13</f>
        <v>1.4301342485999397E-7</v>
      </c>
      <c r="N13" s="1">
        <f>KPP!N13-'Kppa 0.2.3'!N13</f>
        <v>1.2722411860999899E-5</v>
      </c>
      <c r="O13" s="1">
        <f>KPP!O13-'Kppa 0.2.3'!O13</f>
        <v>9.6012949254015156E-6</v>
      </c>
      <c r="P13" s="1">
        <f>KPP!P13-'Kppa 0.2.3'!P13</f>
        <v>1.4536583510603007E-7</v>
      </c>
      <c r="Q13" s="1">
        <f>KPP!Q13-'Kppa 0.2.3'!Q13</f>
        <v>3.9739191405992408E-8</v>
      </c>
      <c r="R13" s="1">
        <f>KPP!R13-'Kppa 0.2.3'!R13</f>
        <v>-7.2392672675815014E-5</v>
      </c>
      <c r="S13" s="1">
        <f>KPP!S13-'Kppa 0.2.3'!S13</f>
        <v>-2.8011294153080894E-6</v>
      </c>
      <c r="T13" s="1">
        <f>KPP!T13-'Kppa 0.2.3'!T13</f>
        <v>4.2983013729702317E-8</v>
      </c>
      <c r="U13" s="1">
        <f>KPP!U13-'Kppa 0.2.3'!U13</f>
        <v>-1.877564686399158E-6</v>
      </c>
      <c r="V13" s="1">
        <f>KPP!V13-'Kppa 0.2.3'!V13</f>
        <v>-9.4122769285012731E-6</v>
      </c>
      <c r="W13" s="1">
        <f>KPP!W13-'Kppa 0.2.3'!W13</f>
        <v>4.8727407034779783E-14</v>
      </c>
      <c r="X13" s="1">
        <f>KPP!X13-'Kppa 0.2.3'!X13</f>
        <v>-1.2615846967099428E-5</v>
      </c>
      <c r="Y13" s="1">
        <f>KPP!Y13-'Kppa 0.2.3'!Y13</f>
        <v>-2.1136148053480007E-6</v>
      </c>
      <c r="Z13" s="1">
        <f>KPP!Z13-'Kppa 0.2.3'!Z13</f>
        <v>4.0800173201129697E-7</v>
      </c>
      <c r="AA13" s="1">
        <f>KPP!AA13-'Kppa 0.2.3'!AA13</f>
        <v>2.699345064298013E-6</v>
      </c>
      <c r="AB13" s="1">
        <f>KPP!AB13-'Kppa 0.2.3'!AB13</f>
        <v>3.6782441765560008E-11</v>
      </c>
      <c r="AC13" s="1">
        <f>KPP!AC13-'Kppa 0.2.3'!AC13</f>
        <v>1.2295972993990131E-25</v>
      </c>
      <c r="AD13" s="1">
        <f>KPP!AD13-'Kppa 0.2.3'!AD13</f>
        <v>-5.2928664147008919E-7</v>
      </c>
      <c r="AE13" s="1">
        <f>KPP!AE13-'Kppa 0.2.3'!AE13</f>
        <v>-1.2749995974999789E-5</v>
      </c>
      <c r="AF13" s="1">
        <f>KPP!AF13-'Kppa 0.2.3'!AF13</f>
        <v>-4.2220025569198599E-6</v>
      </c>
      <c r="AG13" s="1">
        <f>KPP!AG13-'Kppa 0.2.3'!AG13</f>
        <v>2.332324194392947E-7</v>
      </c>
      <c r="AH13" s="1">
        <f>KPP!AH13-'Kppa 0.2.3'!AH13</f>
        <v>1.5356520212640048E-7</v>
      </c>
      <c r="AI13" s="1">
        <f>KPP!AI13-'Kppa 0.2.3'!AI13</f>
        <v>4.7687355484490285E-10</v>
      </c>
      <c r="AJ13" s="1">
        <f>KPP!AJ13-'Kppa 0.2.3'!AJ13</f>
        <v>-8.6475750653704046E-7</v>
      </c>
      <c r="AK13" s="1">
        <f>KPP!AK13-'Kppa 0.2.3'!AK13</f>
        <v>1.8614189932660124E-9</v>
      </c>
      <c r="AL13" s="1">
        <f>KPP!AL13-'Kppa 0.2.3'!AL13</f>
        <v>1.1606623988512062E-5</v>
      </c>
      <c r="AM13" s="1">
        <f>KPP!AM13-'Kppa 0.2.3'!AM13</f>
        <v>2.0823771789798737E-7</v>
      </c>
      <c r="AN13" s="1">
        <f>KPP!AN13-'Kppa 0.2.3'!AN13</f>
        <v>1.0494575689925957E-10</v>
      </c>
      <c r="AO13" s="1">
        <f>KPP!AO13-'Kppa 0.2.3'!AO13</f>
        <v>2.0914192529003506E-5</v>
      </c>
      <c r="AP13" s="1">
        <f>KPP!AP13-'Kppa 0.2.3'!AP13</f>
        <v>6.0961190635500659E-7</v>
      </c>
      <c r="AQ13" s="1">
        <f>KPP!AQ13-'Kppa 0.2.3'!AQ13</f>
        <v>9.5641092465008348E-6</v>
      </c>
      <c r="AR13" s="1">
        <f>KPP!AR13-'Kppa 0.2.3'!AR13</f>
        <v>-2.3412382609097615E-5</v>
      </c>
      <c r="AS13" s="1">
        <f>KPP!AS13-'Kppa 0.2.3'!AS13</f>
        <v>-5.7162089716995476E-6</v>
      </c>
      <c r="AT13" s="1">
        <f>KPP!AT13-'Kppa 0.2.3'!AT13</f>
        <v>5.8487199850896978E-7</v>
      </c>
      <c r="AU13" s="1">
        <f>KPP!AU13-'Kppa 0.2.3'!AU13</f>
        <v>3.8416491038380746E-12</v>
      </c>
      <c r="AV13" s="1">
        <f>KPP!AV13-'Kppa 0.2.3'!AV13</f>
        <v>1.0353900406962569E-68</v>
      </c>
      <c r="AW13" s="1">
        <f>KPP!AW13-'Kppa 0.2.3'!AW13</f>
        <v>4.3814254478630094E-8</v>
      </c>
      <c r="AX13" s="1">
        <f>KPP!AX13-'Kppa 0.2.3'!AX13</f>
        <v>-6.3423583597676298</v>
      </c>
      <c r="AY13" s="1">
        <f>KPP!AY13-'Kppa 0.2.3'!AY13</f>
        <v>-4.0504928967601266E-8</v>
      </c>
      <c r="AZ13" s="1">
        <f>KPP!AZ13-'Kppa 0.2.3'!AZ13</f>
        <v>1.5519001187100153E-8</v>
      </c>
      <c r="BA13" s="1">
        <f>KPP!BA13-'Kppa 0.2.3'!BA13</f>
        <v>1.5084503181611016E-15</v>
      </c>
      <c r="BB13" s="1">
        <f>KPP!BB13-'Kppa 0.2.3'!BB13</f>
        <v>2.7350531110542493E-79</v>
      </c>
      <c r="BC13" s="1">
        <f>KPP!BC13-'Kppa 0.2.3'!BC13</f>
        <v>-4.0260396585400747E-8</v>
      </c>
      <c r="BD13" s="1">
        <f>KPP!BD13-'Kppa 0.2.3'!BD13</f>
        <v>7.587622412999484E-6</v>
      </c>
      <c r="BE13" s="1">
        <f>KPP!BE13-'Kppa 0.2.3'!BE13</f>
        <v>-2.5455829564986765E-6</v>
      </c>
      <c r="BF13" s="1">
        <f>KPP!BF13-'Kppa 0.2.3'!BF13</f>
        <v>-4.5870967920087768E-7</v>
      </c>
      <c r="BG13" s="1">
        <f>KPP!BG13-'Kppa 0.2.3'!BG13</f>
        <v>-303.11272474010775</v>
      </c>
      <c r="BH13" s="1">
        <f>KPP!BH13-'Kppa 0.2.3'!BH13</f>
        <v>1.0245709700079826E-5</v>
      </c>
      <c r="BI13" s="1">
        <f>KPP!BI13-'Kppa 0.2.3'!BI13</f>
        <v>9.6795873940000443E-6</v>
      </c>
      <c r="BJ13" s="1">
        <f>KPP!BJ13-'Kppa 0.2.3'!BJ13</f>
        <v>-4.1529073757998192E-7</v>
      </c>
      <c r="BK13" s="1">
        <f>KPP!BK13-'Kppa 0.2.3'!BK13</f>
        <v>1.0821066587599071E-4</v>
      </c>
      <c r="BL13" s="1">
        <f>KPP!BL13-'Kppa 0.2.3'!BL13</f>
        <v>1.5878485759190121E-7</v>
      </c>
      <c r="BM13" s="1">
        <f>KPP!BM13-'Kppa 0.2.3'!BM13</f>
        <v>1.1308834168229921E-8</v>
      </c>
      <c r="BN13" s="1">
        <f>KPP!BN13-'Kppa 0.2.3'!BN13</f>
        <v>-7.8336972107046885E-12</v>
      </c>
      <c r="BO13" s="1">
        <f>KPP!BO13-'Kppa 0.2.3'!BO13</f>
        <v>-2.3617478328901364E-8</v>
      </c>
      <c r="BP13" s="1">
        <f>KPP!BP13-'Kppa 0.2.3'!BP13</f>
        <v>-1.368716812404142E-12</v>
      </c>
      <c r="BQ13" s="1">
        <f>KPP!BQ13-'Kppa 0.2.3'!BQ13</f>
        <v>4.8444111065800761E-8</v>
      </c>
      <c r="BR13" s="1">
        <f>KPP!BR13-'Kppa 0.2.3'!BR13</f>
        <v>-1.3769514619900143E-10</v>
      </c>
      <c r="BS13" s="1">
        <f>KPP!BS13-'Kppa 0.2.3'!BS13</f>
        <v>3.6205320450202055E-6</v>
      </c>
      <c r="BT13" s="1">
        <f>KPP!BT13-'Kppa 0.2.3'!BT13</f>
        <v>-8.3027736806303744E-7</v>
      </c>
      <c r="BU13" s="1">
        <f>KPP!BU13-'Kppa 0.2.3'!BU13</f>
        <v>1.6819844090900166E-9</v>
      </c>
      <c r="BV13" s="1">
        <f>KPP!BV13-'Kppa 0.2.3'!BV13</f>
        <v>1.2321108385697078E-9</v>
      </c>
      <c r="BW13" s="1">
        <f>KPP!BW13-'Kppa 0.2.3'!BW13</f>
        <v>1.1354296132011983E-10</v>
      </c>
      <c r="BX13" s="1">
        <f>KPP!BX13-'Kppa 0.2.3'!BX13</f>
        <v>0</v>
      </c>
      <c r="BY13" s="1">
        <f>KPP!BY13-'Kppa 0.2.3'!BY13</f>
        <v>0</v>
      </c>
      <c r="BZ13" s="1">
        <f>KPP!BZ13-'Kppa 0.2.3'!BZ13</f>
        <v>0</v>
      </c>
      <c r="CA13" s="1">
        <f>KPP!CA13-'Kppa 0.2.3'!CA13</f>
        <v>0</v>
      </c>
      <c r="CB13" s="1">
        <f>KPP!CB13-'Kppa 0.2.3'!CB13</f>
        <v>0</v>
      </c>
    </row>
    <row r="14" spans="1:80" x14ac:dyDescent="0.2">
      <c r="A14" s="1">
        <f>KPP!A14-'Kppa 0.2.3'!A14</f>
        <v>0</v>
      </c>
      <c r="B14" s="1">
        <f>KPP!B14-'Kppa 0.2.3'!B14</f>
        <v>5.0069763138198276E-6</v>
      </c>
      <c r="C14" s="1">
        <f>KPP!C14-'Kppa 0.2.3'!C14</f>
        <v>2.0396581746013123E-7</v>
      </c>
      <c r="D14" s="1">
        <f>KPP!D14-'Kppa 0.2.3'!D14</f>
        <v>1.7617521940699148E-6</v>
      </c>
      <c r="E14" s="1">
        <f>KPP!E14-'Kppa 0.2.3'!E14</f>
        <v>8.4803938644995545E-7</v>
      </c>
      <c r="F14" s="1">
        <f>KPP!F14-'Kppa 0.2.3'!F14</f>
        <v>3.0529213976859836E-6</v>
      </c>
      <c r="G14" s="1">
        <f>KPP!G14-'Kppa 0.2.3'!G14</f>
        <v>1.4765781306219996E-6</v>
      </c>
      <c r="H14" s="1">
        <f>KPP!H14-'Kppa 0.2.3'!H14</f>
        <v>2.6132280307698819E-6</v>
      </c>
      <c r="I14" s="1">
        <f>KPP!I14-'Kppa 0.2.3'!I14</f>
        <v>7.8257133349912689E-6</v>
      </c>
      <c r="J14" s="1">
        <f>KPP!J14-'Kppa 0.2.3'!J14</f>
        <v>-5.0062312558010746E-6</v>
      </c>
      <c r="K14" s="1">
        <f>KPP!K14-'Kppa 0.2.3'!K14</f>
        <v>0</v>
      </c>
      <c r="L14" s="1">
        <f>KPP!L14-'Kppa 0.2.3'!L14</f>
        <v>-3.3631655359939172E-7</v>
      </c>
      <c r="M14" s="1">
        <f>KPP!M14-'Kppa 0.2.3'!M14</f>
        <v>1.5512128089168907E-7</v>
      </c>
      <c r="N14" s="1">
        <f>KPP!N14-'Kppa 0.2.3'!N14</f>
        <v>1.300776482770008E-5</v>
      </c>
      <c r="O14" s="1">
        <f>KPP!O14-'Kppa 0.2.3'!O14</f>
        <v>1.0191197868398422E-5</v>
      </c>
      <c r="P14" s="1">
        <f>KPP!P14-'Kppa 0.2.3'!P14</f>
        <v>1.512261867129606E-7</v>
      </c>
      <c r="Q14" s="1">
        <f>KPP!Q14-'Kppa 0.2.3'!Q14</f>
        <v>3.979651378799515E-8</v>
      </c>
      <c r="R14" s="1">
        <f>KPP!R14-'Kppa 0.2.3'!R14</f>
        <v>-8.2006764955780984E-5</v>
      </c>
      <c r="S14" s="1">
        <f>KPP!S14-'Kppa 0.2.3'!S14</f>
        <v>-1.4661559794759606E-6</v>
      </c>
      <c r="T14" s="1">
        <f>KPP!T14-'Kppa 0.2.3'!T14</f>
        <v>4.134644830909912E-8</v>
      </c>
      <c r="U14" s="1">
        <f>KPP!U14-'Kppa 0.2.3'!U14</f>
        <v>-2.0366317221992558E-6</v>
      </c>
      <c r="V14" s="1">
        <f>KPP!V14-'Kppa 0.2.3'!V14</f>
        <v>-1.0200306117001678E-5</v>
      </c>
      <c r="W14" s="1">
        <f>KPP!W14-'Kppa 0.2.3'!W14</f>
        <v>3.8616678121329883E-14</v>
      </c>
      <c r="X14" s="1">
        <f>KPP!X14-'Kppa 0.2.3'!X14</f>
        <v>-1.3606345637599479E-5</v>
      </c>
      <c r="Y14" s="1">
        <f>KPP!Y14-'Kppa 0.2.3'!Y14</f>
        <v>-2.2527859666140624E-6</v>
      </c>
      <c r="Z14" s="1">
        <f>KPP!Z14-'Kppa 0.2.3'!Z14</f>
        <v>3.017108505540004E-7</v>
      </c>
      <c r="AA14" s="1">
        <f>KPP!AA14-'Kppa 0.2.3'!AA14</f>
        <v>3.8416520093610316E-6</v>
      </c>
      <c r="AB14" s="1">
        <f>KPP!AB14-'Kppa 0.2.3'!AB14</f>
        <v>3.4203769991990191E-11</v>
      </c>
      <c r="AC14" s="1">
        <f>KPP!AC14-'Kppa 0.2.3'!AC14</f>
        <v>1.2041267280579958E-25</v>
      </c>
      <c r="AD14" s="1">
        <f>KPP!AD14-'Kppa 0.2.3'!AD14</f>
        <v>-5.9387923930995234E-7</v>
      </c>
      <c r="AE14" s="1">
        <f>KPP!AE14-'Kppa 0.2.3'!AE14</f>
        <v>-1.3798433149598416E-5</v>
      </c>
      <c r="AF14" s="1">
        <f>KPP!AF14-'Kppa 0.2.3'!AF14</f>
        <v>-4.5643740025696697E-6</v>
      </c>
      <c r="AG14" s="1">
        <f>KPP!AG14-'Kppa 0.2.3'!AG14</f>
        <v>2.5052087809550392E-7</v>
      </c>
      <c r="AH14" s="1">
        <f>KPP!AH14-'Kppa 0.2.3'!AH14</f>
        <v>1.6748475484779787E-7</v>
      </c>
      <c r="AI14" s="1">
        <f>KPP!AI14-'Kppa 0.2.3'!AI14</f>
        <v>4.8049203437790386E-10</v>
      </c>
      <c r="AJ14" s="1">
        <f>KPP!AJ14-'Kppa 0.2.3'!AJ14</f>
        <v>-8.7947825687395304E-7</v>
      </c>
      <c r="AK14" s="1">
        <f>KPP!AK14-'Kppa 0.2.3'!AK14</f>
        <v>1.9048186207860177E-9</v>
      </c>
      <c r="AL14" s="1">
        <f>KPP!AL14-'Kppa 0.2.3'!AL14</f>
        <v>1.4414096010018974E-5</v>
      </c>
      <c r="AM14" s="1">
        <f>KPP!AM14-'Kppa 0.2.3'!AM14</f>
        <v>2.3106481925400037E-7</v>
      </c>
      <c r="AN14" s="1">
        <f>KPP!AN14-'Kppa 0.2.3'!AN14</f>
        <v>1.0729761691160949E-10</v>
      </c>
      <c r="AO14" s="1">
        <f>KPP!AO14-'Kppa 0.2.3'!AO14</f>
        <v>2.2096197951099183E-5</v>
      </c>
      <c r="AP14" s="1">
        <f>KPP!AP14-'Kppa 0.2.3'!AP14</f>
        <v>6.5804287586697981E-7</v>
      </c>
      <c r="AQ14" s="1">
        <f>KPP!AQ14-'Kppa 0.2.3'!AQ14</f>
        <v>1.0353745603201847E-5</v>
      </c>
      <c r="AR14" s="1">
        <f>KPP!AR14-'Kppa 0.2.3'!AR14</f>
        <v>-2.5859478638007305E-5</v>
      </c>
      <c r="AS14" s="1">
        <f>KPP!AS14-'Kppa 0.2.3'!AS14</f>
        <v>-5.9777423541806235E-6</v>
      </c>
      <c r="AT14" s="1">
        <f>KPP!AT14-'Kppa 0.2.3'!AT14</f>
        <v>6.1733352987598366E-7</v>
      </c>
      <c r="AU14" s="1">
        <f>KPP!AU14-'Kppa 0.2.3'!AU14</f>
        <v>3.7762118210410477E-12</v>
      </c>
      <c r="AV14" s="1">
        <f>KPP!AV14-'Kppa 0.2.3'!AV14</f>
        <v>7.3767089565572352E-77</v>
      </c>
      <c r="AW14" s="1">
        <f>KPP!AW14-'Kppa 0.2.3'!AW14</f>
        <v>3.8972711686500058E-8</v>
      </c>
      <c r="AX14" s="1" t="e">
        <f>KPP!AX14-'Kppa 0.2.3'!AX14</f>
        <v>#VALUE!</v>
      </c>
      <c r="AY14" s="1">
        <f>KPP!AY14-'Kppa 0.2.3'!AY14</f>
        <v>-3.6239888097800571E-8</v>
      </c>
      <c r="AZ14" s="1">
        <f>KPP!AZ14-'Kppa 0.2.3'!AZ14</f>
        <v>1.2256569619869908E-8</v>
      </c>
      <c r="BA14" s="1">
        <f>KPP!BA14-'Kppa 0.2.3'!BA14</f>
        <v>2.3819139878123966E-16</v>
      </c>
      <c r="BB14" s="1">
        <f>KPP!BB14-'Kppa 0.2.3'!BB14</f>
        <v>5.8412514147501898E-87</v>
      </c>
      <c r="BC14" s="1">
        <f>KPP!BC14-'Kppa 0.2.3'!BC14</f>
        <v>-4.0051342994901754E-8</v>
      </c>
      <c r="BD14" s="1">
        <f>KPP!BD14-'Kppa 0.2.3'!BD14</f>
        <v>8.256700493100913E-6</v>
      </c>
      <c r="BE14" s="1">
        <f>KPP!BE14-'Kppa 0.2.3'!BE14</f>
        <v>-4.7423913357019787E-6</v>
      </c>
      <c r="BF14" s="1">
        <f>KPP!BF14-'Kppa 0.2.3'!BF14</f>
        <v>-8.6175112391090325E-7</v>
      </c>
      <c r="BG14" s="1">
        <f>KPP!BG14-'Kppa 0.2.3'!BG14</f>
        <v>-303.11254400863271</v>
      </c>
      <c r="BH14" s="1">
        <f>KPP!BH14-'Kppa 0.2.3'!BH14</f>
        <v>1.1300807647850186E-5</v>
      </c>
      <c r="BI14" s="1">
        <f>KPP!BI14-'Kppa 0.2.3'!BI14</f>
        <v>1.0568626549099791E-5</v>
      </c>
      <c r="BJ14" s="1">
        <f>KPP!BJ14-'Kppa 0.2.3'!BJ14</f>
        <v>-4.3185784980026565E-7</v>
      </c>
      <c r="BK14" s="1">
        <f>KPP!BK14-'Kppa 0.2.3'!BK14</f>
        <v>9.9519416497995117E-5</v>
      </c>
      <c r="BL14" s="1">
        <f>KPP!BL14-'Kppa 0.2.3'!BL14</f>
        <v>1.4504119899188155E-7</v>
      </c>
      <c r="BM14" s="1">
        <f>KPP!BM14-'Kppa 0.2.3'!BM14</f>
        <v>1.0054829481094976E-8</v>
      </c>
      <c r="BN14" s="1">
        <f>KPP!BN14-'Kppa 0.2.3'!BN14</f>
        <v>-6.0608956336987594E-12</v>
      </c>
      <c r="BO14" s="1">
        <f>KPP!BO14-'Kppa 0.2.3'!BO14</f>
        <v>-2.853982763809996E-8</v>
      </c>
      <c r="BP14" s="1">
        <f>KPP!BP14-'Kppa 0.2.3'!BP14</f>
        <v>5.210317262291498E-12</v>
      </c>
      <c r="BQ14" s="1">
        <f>KPP!BQ14-'Kppa 0.2.3'!BQ14</f>
        <v>3.795612498240149E-8</v>
      </c>
      <c r="BR14" s="1">
        <f>KPP!BR14-'Kppa 0.2.3'!BR14</f>
        <v>-1.0780152735139329E-10</v>
      </c>
      <c r="BS14" s="1">
        <f>KPP!BS14-'Kppa 0.2.3'!BS14</f>
        <v>2.4535058651799571E-6</v>
      </c>
      <c r="BT14" s="1">
        <f>KPP!BT14-'Kppa 0.2.3'!BT14</f>
        <v>-5.2924560505900357E-7</v>
      </c>
      <c r="BU14" s="1">
        <f>KPP!BU14-'Kppa 0.2.3'!BU14</f>
        <v>2.8596297835389254E-9</v>
      </c>
      <c r="BV14" s="1">
        <f>KPP!BV14-'Kppa 0.2.3'!BV14</f>
        <v>2.0055497164800272E-9</v>
      </c>
      <c r="BW14" s="1">
        <f>KPP!BW14-'Kppa 0.2.3'!BW14</f>
        <v>9.0170907905939371E-11</v>
      </c>
      <c r="BX14" s="1">
        <f>KPP!BX14-'Kppa 0.2.3'!BX14</f>
        <v>0</v>
      </c>
      <c r="BY14" s="1">
        <f>KPP!BY14-'Kppa 0.2.3'!BY14</f>
        <v>0</v>
      </c>
      <c r="BZ14" s="1">
        <f>KPP!BZ14-'Kppa 0.2.3'!BZ14</f>
        <v>0</v>
      </c>
      <c r="CA14" s="1">
        <f>KPP!CA14-'Kppa 0.2.3'!CA14</f>
        <v>0</v>
      </c>
      <c r="CB14" s="1">
        <f>KPP!CB14-'Kppa 0.2.3'!CB14</f>
        <v>0</v>
      </c>
    </row>
    <row r="15" spans="1:80" x14ac:dyDescent="0.2">
      <c r="A15" s="1">
        <f>KPP!A15-'Kppa 0.2.3'!A15</f>
        <v>0</v>
      </c>
      <c r="B15" s="1">
        <f>KPP!B15-'Kppa 0.2.3'!B15</f>
        <v>5.3224219958404942E-6</v>
      </c>
      <c r="C15" s="1">
        <f>KPP!C15-'Kppa 0.2.3'!C15</f>
        <v>1.8726143601001041E-7</v>
      </c>
      <c r="D15" s="1">
        <f>KPP!D15-'Kppa 0.2.3'!D15</f>
        <v>2.249766620659923E-6</v>
      </c>
      <c r="E15" s="1">
        <f>KPP!E15-'Kppa 0.2.3'!E15</f>
        <v>1.1093407022199145E-6</v>
      </c>
      <c r="F15" s="1">
        <f>KPP!F15-'Kppa 0.2.3'!F15</f>
        <v>4.1357952218549999E-6</v>
      </c>
      <c r="G15" s="1">
        <f>KPP!G15-'Kppa 0.2.3'!G15</f>
        <v>2.0164205628059914E-6</v>
      </c>
      <c r="H15" s="1">
        <f>KPP!H15-'Kppa 0.2.3'!H15</f>
        <v>2.7567123460194368E-6</v>
      </c>
      <c r="I15" s="1">
        <f>KPP!I15-'Kppa 0.2.3'!I15</f>
        <v>8.2561662800018087E-6</v>
      </c>
      <c r="J15" s="1">
        <f>KPP!J15-'Kppa 0.2.3'!J15</f>
        <v>-5.3216769378972018E-6</v>
      </c>
      <c r="K15" s="1">
        <f>KPP!K15-'Kppa 0.2.3'!K15</f>
        <v>0</v>
      </c>
      <c r="L15" s="1">
        <f>KPP!L15-'Kppa 0.2.3'!L15</f>
        <v>-3.5763928639929998E-7</v>
      </c>
      <c r="M15" s="1">
        <f>KPP!M15-'Kppa 0.2.3'!M15</f>
        <v>1.6455364081919145E-7</v>
      </c>
      <c r="N15" s="1">
        <f>KPP!N15-'Kppa 0.2.3'!N15</f>
        <v>1.2982050469501766E-5</v>
      </c>
      <c r="O15" s="1">
        <f>KPP!O15-'Kppa 0.2.3'!O15</f>
        <v>1.0589227178699548E-5</v>
      </c>
      <c r="P15" s="1">
        <f>KPP!P15-'Kppa 0.2.3'!P15</f>
        <v>1.5714258582496133E-7</v>
      </c>
      <c r="Q15" s="1">
        <f>KPP!Q15-'Kppa 0.2.3'!Q15</f>
        <v>3.8371974801006559E-8</v>
      </c>
      <c r="R15" s="1">
        <f>KPP!R15-'Kppa 0.2.3'!R15</f>
        <v>-9.0180155407719009E-5</v>
      </c>
      <c r="S15" s="1">
        <f>KPP!S15-'Kppa 0.2.3'!S15</f>
        <v>-8.7788973864098407E-7</v>
      </c>
      <c r="T15" s="1">
        <f>KPP!T15-'Kppa 0.2.3'!T15</f>
        <v>4.003608765029999E-8</v>
      </c>
      <c r="U15" s="1">
        <f>KPP!U15-'Kppa 0.2.3'!U15</f>
        <v>-2.1648223285999912E-6</v>
      </c>
      <c r="V15" s="1">
        <f>KPP!V15-'Kppa 0.2.3'!V15</f>
        <v>-1.083436119000275E-5</v>
      </c>
      <c r="W15" s="1">
        <f>KPP!W15-'Kppa 0.2.3'!W15</f>
        <v>3.1881094673479791E-14</v>
      </c>
      <c r="X15" s="1">
        <f>KPP!X15-'Kppa 0.2.3'!X15</f>
        <v>-1.4396530315900422E-5</v>
      </c>
      <c r="Y15" s="1">
        <f>KPP!Y15-'Kppa 0.2.3'!Y15</f>
        <v>-2.3612042131979875E-6</v>
      </c>
      <c r="Z15" s="1">
        <f>KPP!Z15-'Kppa 0.2.3'!Z15</f>
        <v>2.371177709003974E-7</v>
      </c>
      <c r="AA15" s="1">
        <f>KPP!AA15-'Kppa 0.2.3'!AA15</f>
        <v>5.0068699427730369E-6</v>
      </c>
      <c r="AB15" s="1">
        <f>KPP!AB15-'Kppa 0.2.3'!AB15</f>
        <v>3.1611019155009829E-11</v>
      </c>
      <c r="AC15" s="1">
        <f>KPP!AC15-'Kppa 0.2.3'!AC15</f>
        <v>1.1496632156360137E-25</v>
      </c>
      <c r="AD15" s="1">
        <f>KPP!AD15-'Kppa 0.2.3'!AD15</f>
        <v>-6.551786060904341E-7</v>
      </c>
      <c r="AE15" s="1">
        <f>KPP!AE15-'Kppa 0.2.3'!AE15</f>
        <v>-1.4639998190700554E-5</v>
      </c>
      <c r="AF15" s="1">
        <f>KPP!AF15-'Kppa 0.2.3'!AF15</f>
        <v>-4.8386813479598875E-6</v>
      </c>
      <c r="AG15" s="1">
        <f>KPP!AG15-'Kppa 0.2.3'!AG15</f>
        <v>2.6275370190999791E-7</v>
      </c>
      <c r="AH15" s="1">
        <f>KPP!AH15-'Kppa 0.2.3'!AH15</f>
        <v>1.7737519161350055E-7</v>
      </c>
      <c r="AI15" s="1">
        <f>KPP!AI15-'Kppa 0.2.3'!AI15</f>
        <v>4.6497898439580134E-10</v>
      </c>
      <c r="AJ15" s="1">
        <f>KPP!AJ15-'Kppa 0.2.3'!AJ15</f>
        <v>-8.8119085140498602E-7</v>
      </c>
      <c r="AK15" s="1">
        <f>KPP!AK15-'Kppa 0.2.3'!AK15</f>
        <v>1.8787413817939864E-9</v>
      </c>
      <c r="AL15" s="1">
        <f>KPP!AL15-'Kppa 0.2.3'!AL15</f>
        <v>1.6903158203507014E-5</v>
      </c>
      <c r="AM15" s="1">
        <f>KPP!AM15-'Kppa 0.2.3'!AM15</f>
        <v>2.4386343520899599E-7</v>
      </c>
      <c r="AN15" s="1">
        <f>KPP!AN15-'Kppa 0.2.3'!AN15</f>
        <v>1.0520557608252023E-10</v>
      </c>
      <c r="AO15" s="1">
        <f>KPP!AO15-'Kppa 0.2.3'!AO15</f>
        <v>2.3146851536801072E-5</v>
      </c>
      <c r="AP15" s="1">
        <f>KPP!AP15-'Kppa 0.2.3'!AP15</f>
        <v>6.8509780885698569E-7</v>
      </c>
      <c r="AQ15" s="1">
        <f>KPP!AQ15-'Kppa 0.2.3'!AQ15</f>
        <v>1.0987670493799867E-5</v>
      </c>
      <c r="AR15" s="1">
        <f>KPP!AR15-'Kppa 0.2.3'!AR15</f>
        <v>-2.6875905000001143E-5</v>
      </c>
      <c r="AS15" s="1">
        <f>KPP!AS15-'Kppa 0.2.3'!AS15</f>
        <v>-6.160475615839961E-6</v>
      </c>
      <c r="AT15" s="1">
        <f>KPP!AT15-'Kppa 0.2.3'!AT15</f>
        <v>6.3171499828406415E-7</v>
      </c>
      <c r="AU15" s="1">
        <f>KPP!AU15-'Kppa 0.2.3'!AU15</f>
        <v>3.6037882013969805E-12</v>
      </c>
      <c r="AV15" s="1">
        <f>KPP!AV15-'Kppa 0.2.3'!AV15</f>
        <v>-1.5449862718845965E-83</v>
      </c>
      <c r="AW15" s="1">
        <f>KPP!AW15-'Kppa 0.2.3'!AW15</f>
        <v>3.4493787604980007E-8</v>
      </c>
      <c r="AX15" s="1" t="e">
        <f>KPP!AX15-'Kppa 0.2.3'!AX15</f>
        <v>#VALUE!</v>
      </c>
      <c r="AY15" s="1">
        <f>KPP!AY15-'Kppa 0.2.3'!AY15</f>
        <v>-3.3981254744499596E-8</v>
      </c>
      <c r="AZ15" s="1">
        <f>KPP!AZ15-'Kppa 0.2.3'!AZ15</f>
        <v>9.0569296946495828E-9</v>
      </c>
      <c r="BA15" s="1">
        <f>KPP!BA15-'Kppa 0.2.3'!BA15</f>
        <v>5.3948405346450069E-17</v>
      </c>
      <c r="BB15" s="1">
        <f>KPP!BB15-'Kppa 0.2.3'!BB15</f>
        <v>-1.50178013120119E-92</v>
      </c>
      <c r="BC15" s="1">
        <f>KPP!BC15-'Kppa 0.2.3'!BC15</f>
        <v>-3.9202612158800181E-8</v>
      </c>
      <c r="BD15" s="1">
        <f>KPP!BD15-'Kppa 0.2.3'!BD15</f>
        <v>8.5941083879988861E-6</v>
      </c>
      <c r="BE15" s="1">
        <f>KPP!BE15-'Kppa 0.2.3'!BE15</f>
        <v>-6.6804475118004136E-6</v>
      </c>
      <c r="BF15" s="1">
        <f>KPP!BF15-'Kppa 0.2.3'!BF15</f>
        <v>-1.1841937448894835E-6</v>
      </c>
      <c r="BG15" s="1">
        <f>KPP!BG15-'Kppa 0.2.3'!BG15</f>
        <v>-303.11240407490925</v>
      </c>
      <c r="BH15" s="1">
        <f>KPP!BH15-'Kppa 0.2.3'!BH15</f>
        <v>1.1961714591650179E-5</v>
      </c>
      <c r="BI15" s="1">
        <f>KPP!BI15-'Kppa 0.2.3'!BI15</f>
        <v>1.1252719707999584E-5</v>
      </c>
      <c r="BJ15" s="1">
        <f>KPP!BJ15-'Kppa 0.2.3'!BJ15</f>
        <v>-4.3182663769011226E-7</v>
      </c>
      <c r="BK15" s="1">
        <f>KPP!BK15-'Kppa 0.2.3'!BK15</f>
        <v>9.2549738200997655E-5</v>
      </c>
      <c r="BL15" s="1">
        <f>KPP!BL15-'Kppa 0.2.3'!BL15</f>
        <v>1.3140535130280894E-7</v>
      </c>
      <c r="BM15" s="1">
        <f>KPP!BM15-'Kppa 0.2.3'!BM15</f>
        <v>8.8952614355039966E-9</v>
      </c>
      <c r="BN15" s="1">
        <f>KPP!BN15-'Kppa 0.2.3'!BN15</f>
        <v>-5.0603453701982389E-12</v>
      </c>
      <c r="BO15" s="1">
        <f>KPP!BO15-'Kppa 0.2.3'!BO15</f>
        <v>-2.8860685455401605E-8</v>
      </c>
      <c r="BP15" s="1">
        <f>KPP!BP15-'Kppa 0.2.3'!BP15</f>
        <v>1.0945214368711197E-11</v>
      </c>
      <c r="BQ15" s="1">
        <f>KPP!BQ15-'Kppa 0.2.3'!BQ15</f>
        <v>2.9990777555400806E-8</v>
      </c>
      <c r="BR15" s="1">
        <f>KPP!BR15-'Kppa 0.2.3'!BR15</f>
        <v>-8.2967337920499697E-11</v>
      </c>
      <c r="BS15" s="1">
        <f>KPP!BS15-'Kppa 0.2.3'!BS15</f>
        <v>1.9095203686496712E-6</v>
      </c>
      <c r="BT15" s="1">
        <f>KPP!BT15-'Kppa 0.2.3'!BT15</f>
        <v>-3.6826812059299581E-7</v>
      </c>
      <c r="BU15" s="1">
        <f>KPP!BU15-'Kppa 0.2.3'!BU15</f>
        <v>3.7237459290101878E-9</v>
      </c>
      <c r="BV15" s="1">
        <f>KPP!BV15-'Kppa 0.2.3'!BV15</f>
        <v>2.6499134592696178E-9</v>
      </c>
      <c r="BW15" s="1">
        <f>KPP!BW15-'Kppa 0.2.3'!BW15</f>
        <v>7.4619591731869217E-11</v>
      </c>
      <c r="BX15" s="1">
        <f>KPP!BX15-'Kppa 0.2.3'!BX15</f>
        <v>0</v>
      </c>
      <c r="BY15" s="1">
        <f>KPP!BY15-'Kppa 0.2.3'!BY15</f>
        <v>0</v>
      </c>
      <c r="BZ15" s="1">
        <f>KPP!BZ15-'Kppa 0.2.3'!BZ15</f>
        <v>0</v>
      </c>
      <c r="CA15" s="1">
        <f>KPP!CA15-'Kppa 0.2.3'!CA15</f>
        <v>0</v>
      </c>
      <c r="CB15" s="1">
        <f>KPP!CB15-'Kppa 0.2.3'!CB15</f>
        <v>0</v>
      </c>
    </row>
    <row r="16" spans="1:80" x14ac:dyDescent="0.2">
      <c r="A16" s="1">
        <f>KPP!A16-'Kppa 0.2.3'!A16</f>
        <v>0</v>
      </c>
      <c r="B16" s="1">
        <f>KPP!B16-'Kppa 0.2.3'!B16</f>
        <v>5.5909249500798314E-6</v>
      </c>
      <c r="C16" s="1">
        <f>KPP!C16-'Kppa 0.2.3'!C16</f>
        <v>1.6460843110018691E-7</v>
      </c>
      <c r="D16" s="1">
        <f>KPP!D16-'Kppa 0.2.3'!D16</f>
        <v>2.7147064979196438E-6</v>
      </c>
      <c r="E16" s="1">
        <f>KPP!E16-'Kppa 0.2.3'!E16</f>
        <v>1.3691863706901276E-6</v>
      </c>
      <c r="F16" s="1">
        <f>KPP!F16-'Kppa 0.2.3'!F16</f>
        <v>5.2135079934870166E-6</v>
      </c>
      <c r="G16" s="1">
        <f>KPP!G16-'Kppa 0.2.3'!G16</f>
        <v>2.5627452614659907E-6</v>
      </c>
      <c r="H16" s="1">
        <f>KPP!H16-'Kppa 0.2.3'!H16</f>
        <v>2.8789917291306699E-6</v>
      </c>
      <c r="I16" s="1">
        <f>KPP!I16-'Kppa 0.2.3'!I16</f>
        <v>8.6230044299973052E-6</v>
      </c>
      <c r="J16" s="1">
        <f>KPP!J16-'Kppa 0.2.3'!J16</f>
        <v>-5.5901798921009771E-6</v>
      </c>
      <c r="K16" s="1">
        <f>KPP!K16-'Kppa 0.2.3'!K16</f>
        <v>0</v>
      </c>
      <c r="L16" s="1">
        <f>KPP!L16-'Kppa 0.2.3'!L16</f>
        <v>-3.7580293599931425E-7</v>
      </c>
      <c r="M16" s="1">
        <f>KPP!M16-'Kppa 0.2.3'!M16</f>
        <v>1.723249077274021E-7</v>
      </c>
      <c r="N16" s="1">
        <f>KPP!N16-'Kppa 0.2.3'!N16</f>
        <v>1.2748299692298681E-5</v>
      </c>
      <c r="O16" s="1">
        <f>KPP!O16-'Kppa 0.2.3'!O16</f>
        <v>1.0835644300100089E-5</v>
      </c>
      <c r="P16" s="1">
        <f>KPP!P16-'Kppa 0.2.3'!P16</f>
        <v>1.6208088126799455E-7</v>
      </c>
      <c r="Q16" s="1">
        <f>KPP!Q16-'Kppa 0.2.3'!Q16</f>
        <v>3.6118853779002705E-8</v>
      </c>
      <c r="R16" s="1">
        <f>KPP!R16-'Kppa 0.2.3'!R16</f>
        <v>-9.7384995242489009E-5</v>
      </c>
      <c r="S16" s="1">
        <f>KPP!S16-'Kppa 0.2.3'!S16</f>
        <v>-6.0587200953200445E-7</v>
      </c>
      <c r="T16" s="1">
        <f>KPP!T16-'Kppa 0.2.3'!T16</f>
        <v>3.892525287739937E-8</v>
      </c>
      <c r="U16" s="1">
        <f>KPP!U16-'Kppa 0.2.3'!U16</f>
        <v>-2.2739258874991675E-6</v>
      </c>
      <c r="V16" s="1">
        <f>KPP!V16-'Kppa 0.2.3'!V16</f>
        <v>-1.1373205868400738E-5</v>
      </c>
      <c r="W16" s="1">
        <f>KPP!W16-'Kppa 0.2.3'!W16</f>
        <v>2.7888425686810016E-14</v>
      </c>
      <c r="X16" s="1">
        <f>KPP!X16-'Kppa 0.2.3'!X16</f>
        <v>-1.5062680409100304E-5</v>
      </c>
      <c r="Y16" s="1">
        <f>KPP!Y16-'Kppa 0.2.3'!Y16</f>
        <v>-2.4505293877749145E-6</v>
      </c>
      <c r="Z16" s="1">
        <f>KPP!Z16-'Kppa 0.2.3'!Z16</f>
        <v>2.0164162810359946E-7</v>
      </c>
      <c r="AA16" s="1">
        <f>KPP!AA16-'Kppa 0.2.3'!AA16</f>
        <v>6.1471745883410383E-6</v>
      </c>
      <c r="AB16" s="1">
        <f>KPP!AB16-'Kppa 0.2.3'!AB16</f>
        <v>2.9965509096889694E-11</v>
      </c>
      <c r="AC16" s="1">
        <f>KPP!AC16-'Kppa 0.2.3'!AC16</f>
        <v>1.1018087719789803E-25</v>
      </c>
      <c r="AD16" s="1">
        <f>KPP!AD16-'Kppa 0.2.3'!AD16</f>
        <v>-7.1334022674982706E-7</v>
      </c>
      <c r="AE16" s="1">
        <f>KPP!AE16-'Kppa 0.2.3'!AE16</f>
        <v>-1.5353590453501265E-5</v>
      </c>
      <c r="AF16" s="1">
        <f>KPP!AF16-'Kppa 0.2.3'!AF16</f>
        <v>-5.0708708926499105E-6</v>
      </c>
      <c r="AG16" s="1">
        <f>KPP!AG16-'Kppa 0.2.3'!AG16</f>
        <v>2.7189206925570212E-7</v>
      </c>
      <c r="AH16" s="1">
        <f>KPP!AH16-'Kppa 0.2.3'!AH16</f>
        <v>1.8480845686330073E-7</v>
      </c>
      <c r="AI16" s="1">
        <f>KPP!AI16-'Kppa 0.2.3'!AI16</f>
        <v>4.4793876020809824E-10</v>
      </c>
      <c r="AJ16" s="1">
        <f>KPP!AJ16-'Kppa 0.2.3'!AJ16</f>
        <v>-8.7485820902196039E-7</v>
      </c>
      <c r="AK16" s="1">
        <f>KPP!AK16-'Kppa 0.2.3'!AK16</f>
        <v>1.8446540643430214E-9</v>
      </c>
      <c r="AL16" s="1">
        <f>KPP!AL16-'Kppa 0.2.3'!AL16</f>
        <v>1.9145539334970057E-5</v>
      </c>
      <c r="AM16" s="1">
        <f>KPP!AM16-'Kppa 0.2.3'!AM16</f>
        <v>2.5176279674099544E-7</v>
      </c>
      <c r="AN16" s="1">
        <f>KPP!AN16-'Kppa 0.2.3'!AN16</f>
        <v>1.0245575404039965E-10</v>
      </c>
      <c r="AO16" s="1">
        <f>KPP!AO16-'Kppa 0.2.3'!AO16</f>
        <v>2.4090701712498053E-5</v>
      </c>
      <c r="AP16" s="1">
        <f>KPP!AP16-'Kppa 0.2.3'!AP16</f>
        <v>7.0128179152498856E-7</v>
      </c>
      <c r="AQ16" s="1">
        <f>KPP!AQ16-'Kppa 0.2.3'!AQ16</f>
        <v>1.1525230316299095E-5</v>
      </c>
      <c r="AR16" s="1">
        <f>KPP!AR16-'Kppa 0.2.3'!AR16</f>
        <v>-2.7266774470999233E-5</v>
      </c>
      <c r="AS16" s="1">
        <f>KPP!AS16-'Kppa 0.2.3'!AS16</f>
        <v>-6.2892172676106209E-6</v>
      </c>
      <c r="AT16" s="1">
        <f>KPP!AT16-'Kppa 0.2.3'!AT16</f>
        <v>6.3627820545296334E-7</v>
      </c>
      <c r="AU16" s="1">
        <f>KPP!AU16-'Kppa 0.2.3'!AU16</f>
        <v>3.4253028024640393E-12</v>
      </c>
      <c r="AV16" s="1">
        <f>KPP!AV16-'Kppa 0.2.3'!AV16</f>
        <v>-2.4213942139973326E-88</v>
      </c>
      <c r="AW16" s="1">
        <f>KPP!AW16-'Kppa 0.2.3'!AW16</f>
        <v>3.1436076990169897E-8</v>
      </c>
      <c r="AX16" s="1" t="e">
        <f>KPP!AX16-'Kppa 0.2.3'!AX16</f>
        <v>#VALUE!</v>
      </c>
      <c r="AY16" s="1">
        <f>KPP!AY16-'Kppa 0.2.3'!AY16</f>
        <v>-3.2472817782700875E-8</v>
      </c>
      <c r="AZ16" s="1">
        <f>KPP!AZ16-'Kppa 0.2.3'!AZ16</f>
        <v>6.5932859791300248E-9</v>
      </c>
      <c r="BA16" s="1">
        <f>KPP!BA16-'Kppa 0.2.3'!BA16</f>
        <v>1.4865015000290984E-17</v>
      </c>
      <c r="BB16" s="1">
        <f>KPP!BB16-'Kppa 0.2.3'!BB16</f>
        <v>4.2452499213446288E-97</v>
      </c>
      <c r="BC16" s="1">
        <f>KPP!BC16-'Kppa 0.2.3'!BC16</f>
        <v>-3.8011799615799327E-8</v>
      </c>
      <c r="BD16" s="1">
        <f>KPP!BD16-'Kppa 0.2.3'!BD16</f>
        <v>8.8069434248001788E-6</v>
      </c>
      <c r="BE16" s="1">
        <f>KPP!BE16-'Kppa 0.2.3'!BE16</f>
        <v>-8.399399823499909E-6</v>
      </c>
      <c r="BF16" s="1">
        <f>KPP!BF16-'Kppa 0.2.3'!BF16</f>
        <v>-1.4572554982699576E-6</v>
      </c>
      <c r="BG16" s="1">
        <f>KPP!BG16-'Kppa 0.2.3'!BG16</f>
        <v>-303.11228056745205</v>
      </c>
      <c r="BH16" s="1">
        <f>KPP!BH16-'Kppa 0.2.3'!BH16</f>
        <v>1.2424680848159564E-5</v>
      </c>
      <c r="BI16" s="1">
        <f>KPP!BI16-'Kppa 0.2.3'!BI16</f>
        <v>1.1817816608299114E-5</v>
      </c>
      <c r="BJ16" s="1">
        <f>KPP!BJ16-'Kppa 0.2.3'!BJ16</f>
        <v>-4.2497667462979699E-7</v>
      </c>
      <c r="BK16" s="1">
        <f>KPP!BK16-'Kppa 0.2.3'!BK16</f>
        <v>8.6553204048989141E-5</v>
      </c>
      <c r="BL16" s="1">
        <f>KPP!BL16-'Kppa 0.2.3'!BL16</f>
        <v>1.2200575342342994E-7</v>
      </c>
      <c r="BM16" s="1">
        <f>KPP!BM16-'Kppa 0.2.3'!BM16</f>
        <v>8.1021387632590591E-9</v>
      </c>
      <c r="BN16" s="1">
        <f>KPP!BN16-'Kppa 0.2.3'!BN16</f>
        <v>-5.8860839163054066E-12</v>
      </c>
      <c r="BO16" s="1">
        <f>KPP!BO16-'Kppa 0.2.3'!BO16</f>
        <v>-2.8045752466797672E-8</v>
      </c>
      <c r="BP16" s="1">
        <f>KPP!BP16-'Kppa 0.2.3'!BP16</f>
        <v>1.3362754713904295E-11</v>
      </c>
      <c r="BQ16" s="1">
        <f>KPP!BQ16-'Kppa 0.2.3'!BQ16</f>
        <v>2.5148282294399428E-8</v>
      </c>
      <c r="BR16" s="1">
        <f>KPP!BR16-'Kppa 0.2.3'!BR16</f>
        <v>-6.6357197347996197E-11</v>
      </c>
      <c r="BS16" s="1">
        <f>KPP!BS16-'Kppa 0.2.3'!BS16</f>
        <v>1.7625696460306373E-6</v>
      </c>
      <c r="BT16" s="1">
        <f>KPP!BT16-'Kppa 0.2.3'!BT16</f>
        <v>-2.8669738192001063E-7</v>
      </c>
      <c r="BU16" s="1">
        <f>KPP!BU16-'Kppa 0.2.3'!BU16</f>
        <v>4.0190480660100649E-9</v>
      </c>
      <c r="BV16" s="1">
        <f>KPP!BV16-'Kppa 0.2.3'!BV16</f>
        <v>3.0133282123002061E-9</v>
      </c>
      <c r="BW16" s="1">
        <f>KPP!BW16-'Kppa 0.2.3'!BW16</f>
        <v>6.5423880390730223E-11</v>
      </c>
      <c r="BX16" s="1">
        <f>KPP!BX16-'Kppa 0.2.3'!BX16</f>
        <v>0</v>
      </c>
      <c r="BY16" s="1">
        <f>KPP!BY16-'Kppa 0.2.3'!BY16</f>
        <v>0</v>
      </c>
      <c r="BZ16" s="1">
        <f>KPP!BZ16-'Kppa 0.2.3'!BZ16</f>
        <v>0</v>
      </c>
      <c r="CA16" s="1">
        <f>KPP!CA16-'Kppa 0.2.3'!CA16</f>
        <v>0</v>
      </c>
      <c r="CB16" s="1">
        <f>KPP!CB16-'Kppa 0.2.3'!CB16</f>
        <v>0</v>
      </c>
    </row>
    <row r="17" spans="1:80" x14ac:dyDescent="0.2">
      <c r="A17" s="1">
        <f>KPP!A17-'Kppa 0.2.3'!A17</f>
        <v>0</v>
      </c>
      <c r="B17" s="1">
        <f>KPP!B17-'Kppa 0.2.3'!B17</f>
        <v>5.8318331491195516E-6</v>
      </c>
      <c r="C17" s="1">
        <f>KPP!C17-'Kppa 0.2.3'!C17</f>
        <v>1.3779489572984804E-7</v>
      </c>
      <c r="D17" s="1">
        <f>KPP!D17-'Kppa 0.2.3'!D17</f>
        <v>3.1589098349301195E-6</v>
      </c>
      <c r="E17" s="1">
        <f>KPP!E17-'Kppa 0.2.3'!E17</f>
        <v>1.6278127280200047E-6</v>
      </c>
      <c r="F17" s="1">
        <f>KPP!F17-'Kppa 0.2.3'!F17</f>
        <v>6.2637670705029862E-6</v>
      </c>
      <c r="G17" s="1">
        <f>KPP!G17-'Kppa 0.2.3'!G17</f>
        <v>3.1044794207190014E-6</v>
      </c>
      <c r="H17" s="1">
        <f>KPP!H17-'Kppa 0.2.3'!H17</f>
        <v>2.9884588472603099E-6</v>
      </c>
      <c r="I17" s="1">
        <f>KPP!I17-'Kppa 0.2.3'!I17</f>
        <v>8.9514057839967798E-6</v>
      </c>
      <c r="J17" s="1">
        <f>KPP!J17-'Kppa 0.2.3'!J17</f>
        <v>-5.831088091101666E-6</v>
      </c>
      <c r="K17" s="1">
        <f>KPP!K17-'Kppa 0.2.3'!K17</f>
        <v>0</v>
      </c>
      <c r="L17" s="1">
        <f>KPP!L17-'Kppa 0.2.3'!L17</f>
        <v>-3.92111098699785E-7</v>
      </c>
      <c r="M17" s="1">
        <f>KPP!M17-'Kppa 0.2.3'!M17</f>
        <v>1.790951593704952E-7</v>
      </c>
      <c r="N17" s="1">
        <f>KPP!N17-'Kppa 0.2.3'!N17</f>
        <v>1.2400986981001352E-5</v>
      </c>
      <c r="O17" s="1">
        <f>KPP!O17-'Kppa 0.2.3'!O17</f>
        <v>1.098333012770035E-5</v>
      </c>
      <c r="P17" s="1">
        <f>KPP!P17-'Kppa 0.2.3'!P17</f>
        <v>1.6602989326300679E-7</v>
      </c>
      <c r="Q17" s="1">
        <f>KPP!Q17-'Kppa 0.2.3'!Q17</f>
        <v>3.3511956431002063E-8</v>
      </c>
      <c r="R17" s="1">
        <f>KPP!R17-'Kppa 0.2.3'!R17</f>
        <v>-1.0398830932713499E-4</v>
      </c>
      <c r="S17" s="1">
        <f>KPP!S17-'Kppa 0.2.3'!S17</f>
        <v>-4.5824688316397884E-7</v>
      </c>
      <c r="T17" s="1">
        <f>KPP!T17-'Kppa 0.2.3'!T17</f>
        <v>3.7932145676300032E-8</v>
      </c>
      <c r="U17" s="1">
        <f>KPP!U17-'Kppa 0.2.3'!U17</f>
        <v>-2.3718081892006027E-6</v>
      </c>
      <c r="V17" s="1">
        <f>KPP!V17-'Kppa 0.2.3'!V17</f>
        <v>-1.1855989189901717E-5</v>
      </c>
      <c r="W17" s="1">
        <f>KPP!W17-'Kppa 0.2.3'!W17</f>
        <v>2.5722298885849643E-14</v>
      </c>
      <c r="X17" s="1">
        <f>KPP!X17-'Kppa 0.2.3'!X17</f>
        <v>-1.5655241215500534E-5</v>
      </c>
      <c r="Y17" s="1">
        <f>KPP!Y17-'Kppa 0.2.3'!Y17</f>
        <v>-2.5283486112289821E-6</v>
      </c>
      <c r="Z17" s="1">
        <f>KPP!Z17-'Kppa 0.2.3'!Z17</f>
        <v>1.8310958525069923E-7</v>
      </c>
      <c r="AA17" s="1">
        <f>KPP!AA17-'Kppa 0.2.3'!AA17</f>
        <v>7.2476530700730027E-6</v>
      </c>
      <c r="AB17" s="1">
        <f>KPP!AB17-'Kppa 0.2.3'!AB17</f>
        <v>2.9321094382279795E-11</v>
      </c>
      <c r="AC17" s="1">
        <f>KPP!AC17-'Kppa 0.2.3'!AC17</f>
        <v>1.0554513579099901E-25</v>
      </c>
      <c r="AD17" s="1">
        <f>KPP!AD17-'Kppa 0.2.3'!AD17</f>
        <v>-7.6860238302969147E-7</v>
      </c>
      <c r="AE17" s="1">
        <f>KPP!AE17-'Kppa 0.2.3'!AE17</f>
        <v>-1.5991660442100236E-5</v>
      </c>
      <c r="AF17" s="1">
        <f>KPP!AF17-'Kppa 0.2.3'!AF17</f>
        <v>-5.2781632429001538E-6</v>
      </c>
      <c r="AG17" s="1">
        <f>KPP!AG17-'Kppa 0.2.3'!AG17</f>
        <v>2.7911645845519952E-7</v>
      </c>
      <c r="AH17" s="1">
        <f>KPP!AH17-'Kppa 0.2.3'!AH17</f>
        <v>1.9072506298799892E-7</v>
      </c>
      <c r="AI17" s="1">
        <f>KPP!AI17-'Kppa 0.2.3'!AI17</f>
        <v>4.3580673554010055E-10</v>
      </c>
      <c r="AJ17" s="1">
        <f>KPP!AJ17-'Kppa 0.2.3'!AJ17</f>
        <v>-8.6331025260803686E-7</v>
      </c>
      <c r="AK17" s="1">
        <f>KPP!AK17-'Kppa 0.2.3'!AK17</f>
        <v>1.7953382870189728E-9</v>
      </c>
      <c r="AL17" s="1">
        <f>KPP!AL17-'Kppa 0.2.3'!AL17</f>
        <v>2.122228389076007E-5</v>
      </c>
      <c r="AM17" s="1">
        <f>KPP!AM17-'Kppa 0.2.3'!AM17</f>
        <v>2.573527034560217E-7</v>
      </c>
      <c r="AN17" s="1">
        <f>KPP!AN17-'Kppa 0.2.3'!AN17</f>
        <v>1.0040215594867025E-10</v>
      </c>
      <c r="AO17" s="1">
        <f>KPP!AO17-'Kppa 0.2.3'!AO17</f>
        <v>2.4955840892404435E-5</v>
      </c>
      <c r="AP17" s="1">
        <f>KPP!AP17-'Kppa 0.2.3'!AP17</f>
        <v>7.1216926352999331E-7</v>
      </c>
      <c r="AQ17" s="1">
        <f>KPP!AQ17-'Kppa 0.2.3'!AQ17</f>
        <v>1.2005908290400186E-5</v>
      </c>
      <c r="AR17" s="1">
        <f>KPP!AR17-'Kppa 0.2.3'!AR17</f>
        <v>-2.740104150399103E-5</v>
      </c>
      <c r="AS17" s="1">
        <f>KPP!AS17-'Kppa 0.2.3'!AS17</f>
        <v>-6.3814708561801825E-6</v>
      </c>
      <c r="AT17" s="1">
        <f>KPP!AT17-'Kppa 0.2.3'!AT17</f>
        <v>6.3581387017798072E-7</v>
      </c>
      <c r="AU17" s="1">
        <f>KPP!AU17-'Kppa 0.2.3'!AU17</f>
        <v>3.3004353530849945E-12</v>
      </c>
      <c r="AV17" s="1">
        <f>KPP!AV17-'Kppa 0.2.3'!AV17</f>
        <v>3.8476286968734651E-93</v>
      </c>
      <c r="AW17" s="1">
        <f>KPP!AW17-'Kppa 0.2.3'!AW17</f>
        <v>2.9799572154380064E-8</v>
      </c>
      <c r="AX17" s="1">
        <f>KPP!AX17-'Kppa 0.2.3'!AX17</f>
        <v>-13.281759043372944</v>
      </c>
      <c r="AY17" s="1">
        <f>KPP!AY17-'Kppa 0.2.3'!AY17</f>
        <v>-3.1232566413999621E-8</v>
      </c>
      <c r="AZ17" s="1">
        <f>KPP!AZ17-'Kppa 0.2.3'!AZ17</f>
        <v>4.8244457782098166E-9</v>
      </c>
      <c r="BA17" s="1">
        <f>KPP!BA17-'Kppa 0.2.3'!BA17</f>
        <v>4.7287013804682059E-18</v>
      </c>
      <c r="BB17" s="1">
        <f>KPP!BB17-'Kppa 0.2.3'!BB17</f>
        <v>5.8166058344667948E-99</v>
      </c>
      <c r="BC17" s="1">
        <f>KPP!BC17-'Kppa 0.2.3'!BC17</f>
        <v>-3.6653581714300417E-8</v>
      </c>
      <c r="BD17" s="1">
        <f>KPP!BD17-'Kppa 0.2.3'!BD17</f>
        <v>8.9798919359999896E-6</v>
      </c>
      <c r="BE17" s="1">
        <f>KPP!BE17-'Kppa 0.2.3'!BE17</f>
        <v>-9.9702891073021049E-6</v>
      </c>
      <c r="BF17" s="1">
        <f>KPP!BF17-'Kppa 0.2.3'!BF17</f>
        <v>-1.7012485745010464E-6</v>
      </c>
      <c r="BG17" s="1">
        <f>KPP!BG17-'Kppa 0.2.3'!BG17</f>
        <v>-303.1121750841898</v>
      </c>
      <c r="BH17" s="1">
        <f>KPP!BH17-'Kppa 0.2.3'!BH17</f>
        <v>1.2792646013280382E-5</v>
      </c>
      <c r="BI17" s="1">
        <f>KPP!BI17-'Kppa 0.2.3'!BI17</f>
        <v>1.2315035710801225E-5</v>
      </c>
      <c r="BJ17" s="1">
        <f>KPP!BJ17-'Kppa 0.2.3'!BJ17</f>
        <v>-4.1645747969002583E-7</v>
      </c>
      <c r="BK17" s="1">
        <f>KPP!BK17-'Kppa 0.2.3'!BK17</f>
        <v>8.1131733099981673E-5</v>
      </c>
      <c r="BL17" s="1">
        <f>KPP!BL17-'Kppa 0.2.3'!BL17</f>
        <v>1.1691601770151064E-7</v>
      </c>
      <c r="BM17" s="1">
        <f>KPP!BM17-'Kppa 0.2.3'!BM17</f>
        <v>7.6778493283890149E-9</v>
      </c>
      <c r="BN17" s="1">
        <f>KPP!BN17-'Kppa 0.2.3'!BN17</f>
        <v>-8.4988398077983022E-12</v>
      </c>
      <c r="BO17" s="1">
        <f>KPP!BO17-'Kppa 0.2.3'!BO17</f>
        <v>-2.8083033779701836E-8</v>
      </c>
      <c r="BP17" s="1">
        <f>KPP!BP17-'Kppa 0.2.3'!BP17</f>
        <v>1.2074195060998071E-11</v>
      </c>
      <c r="BQ17" s="1">
        <f>KPP!BQ17-'Kppa 0.2.3'!BQ17</f>
        <v>2.2130106168800022E-8</v>
      </c>
      <c r="BR17" s="1">
        <f>KPP!BR17-'Kppa 0.2.3'!BR17</f>
        <v>-5.4039692092500201E-11</v>
      </c>
      <c r="BS17" s="1">
        <f>KPP!BS17-'Kppa 0.2.3'!BS17</f>
        <v>1.8283006132996035E-6</v>
      </c>
      <c r="BT17" s="1">
        <f>KPP!BT17-'Kppa 0.2.3'!BT17</f>
        <v>-2.3961312600701912E-7</v>
      </c>
      <c r="BU17" s="1">
        <f>KPP!BU17-'Kppa 0.2.3'!BU17</f>
        <v>3.8081214558189144E-9</v>
      </c>
      <c r="BV17" s="1">
        <f>KPP!BV17-'Kppa 0.2.3'!BV17</f>
        <v>3.106301784009363E-9</v>
      </c>
      <c r="BW17" s="1">
        <f>KPP!BW17-'Kppa 0.2.3'!BW17</f>
        <v>6.0457657837720446E-11</v>
      </c>
      <c r="BX17" s="1">
        <f>KPP!BX17-'Kppa 0.2.3'!BX17</f>
        <v>0</v>
      </c>
      <c r="BY17" s="1">
        <f>KPP!BY17-'Kppa 0.2.3'!BY17</f>
        <v>0</v>
      </c>
      <c r="BZ17" s="1">
        <f>KPP!BZ17-'Kppa 0.2.3'!BZ17</f>
        <v>0</v>
      </c>
      <c r="CA17" s="1">
        <f>KPP!CA17-'Kppa 0.2.3'!CA17</f>
        <v>0</v>
      </c>
      <c r="CB17" s="1">
        <f>KPP!CB17-'Kppa 0.2.3'!CB17</f>
        <v>0</v>
      </c>
    </row>
    <row r="18" spans="1:80" x14ac:dyDescent="0.2">
      <c r="A18" s="1">
        <f>KPP!A18-'Kppa 0.2.3'!A18</f>
        <v>0</v>
      </c>
      <c r="B18" s="1">
        <f>KPP!B18-'Kppa 0.2.3'!B18</f>
        <v>6.0572042865298173E-6</v>
      </c>
      <c r="C18" s="1">
        <f>KPP!C18-'Kppa 0.2.3'!C18</f>
        <v>1.0806753424031854E-7</v>
      </c>
      <c r="D18" s="1">
        <f>KPP!D18-'Kppa 0.2.3'!D18</f>
        <v>3.5587026993599315E-6</v>
      </c>
      <c r="E18" s="1">
        <f>KPP!E18-'Kppa 0.2.3'!E18</f>
        <v>1.8714908834099528E-6</v>
      </c>
      <c r="F18" s="1">
        <f>KPP!F18-'Kppa 0.2.3'!F18</f>
        <v>7.2811283554819915E-6</v>
      </c>
      <c r="G18" s="1">
        <f>KPP!G18-'Kppa 0.2.3'!G18</f>
        <v>3.6383583145059768E-6</v>
      </c>
      <c r="H18" s="1">
        <f>KPP!H18-'Kppa 0.2.3'!H18</f>
        <v>3.0901879819805397E-6</v>
      </c>
      <c r="I18" s="1">
        <f>KPP!I18-'Kppa 0.2.3'!I18</f>
        <v>9.2565931879839969E-6</v>
      </c>
      <c r="J18" s="1">
        <f>KPP!J18-'Kppa 0.2.3'!J18</f>
        <v>-6.0564592284997887E-6</v>
      </c>
      <c r="K18" s="1">
        <f>KPP!K18-'Kppa 0.2.3'!K18</f>
        <v>0</v>
      </c>
      <c r="L18" s="1">
        <f>KPP!L18-'Kppa 0.2.3'!L18</f>
        <v>-4.0737625999973104E-7</v>
      </c>
      <c r="M18" s="1">
        <f>KPP!M18-'Kppa 0.2.3'!M18</f>
        <v>1.8527584368519998E-7</v>
      </c>
      <c r="N18" s="1">
        <f>KPP!N18-'Kppa 0.2.3'!N18</f>
        <v>1.2085283130399554E-5</v>
      </c>
      <c r="O18" s="1">
        <f>KPP!O18-'Kppa 0.2.3'!O18</f>
        <v>1.1108828735100634E-5</v>
      </c>
      <c r="P18" s="1">
        <f>KPP!P18-'Kppa 0.2.3'!P18</f>
        <v>1.6995472762394888E-7</v>
      </c>
      <c r="Q18" s="1">
        <f>KPP!Q18-'Kppa 0.2.3'!Q18</f>
        <v>3.1020651703979937E-8</v>
      </c>
      <c r="R18" s="1">
        <f>KPP!R18-'Kppa 0.2.3'!R18</f>
        <v>-1.1020469317558494E-4</v>
      </c>
      <c r="S18" s="1">
        <f>KPP!S18-'Kppa 0.2.3'!S18</f>
        <v>-3.9303410085501445E-7</v>
      </c>
      <c r="T18" s="1">
        <f>KPP!T18-'Kppa 0.2.3'!T18</f>
        <v>3.7007179836501491E-8</v>
      </c>
      <c r="U18" s="1">
        <f>KPP!U18-'Kppa 0.2.3'!U18</f>
        <v>-2.4633711520026524E-6</v>
      </c>
      <c r="V18" s="1">
        <f>KPP!V18-'Kppa 0.2.3'!V18</f>
        <v>-1.2307104312200834E-5</v>
      </c>
      <c r="W18" s="1">
        <f>KPP!W18-'Kppa 0.2.3'!W18</f>
        <v>2.4210462180600261E-14</v>
      </c>
      <c r="X18" s="1">
        <f>KPP!X18-'Kppa 0.2.3'!X18</f>
        <v>-1.6205625594400974E-5</v>
      </c>
      <c r="Y18" s="1">
        <f>KPP!Y18-'Kppa 0.2.3'!Y18</f>
        <v>-2.5993911805019922E-6</v>
      </c>
      <c r="Z18" s="1">
        <f>KPP!Z18-'Kppa 0.2.3'!Z18</f>
        <v>1.7131722314560143E-7</v>
      </c>
      <c r="AA18" s="1">
        <f>KPP!AA18-'Kppa 0.2.3'!AA18</f>
        <v>8.3060579229459787E-6</v>
      </c>
      <c r="AB18" s="1">
        <f>KPP!AB18-'Kppa 0.2.3'!AB18</f>
        <v>2.903183915067967E-11</v>
      </c>
      <c r="AC18" s="1">
        <f>KPP!AC18-'Kppa 0.2.3'!AC18</f>
        <v>1.0153024407130134E-25</v>
      </c>
      <c r="AD18" s="1">
        <f>KPP!AD18-'Kppa 0.2.3'!AD18</f>
        <v>-8.2293584877015519E-7</v>
      </c>
      <c r="AE18" s="1">
        <f>KPP!AE18-'Kppa 0.2.3'!AE18</f>
        <v>-1.6586881844402046E-5</v>
      </c>
      <c r="AF18" s="1">
        <f>KPP!AF18-'Kppa 0.2.3'!AF18</f>
        <v>-5.4712843267504599E-6</v>
      </c>
      <c r="AG18" s="1">
        <f>KPP!AG18-'Kppa 0.2.3'!AG18</f>
        <v>2.8514340595790007E-7</v>
      </c>
      <c r="AH18" s="1">
        <f>KPP!AH18-'Kppa 0.2.3'!AH18</f>
        <v>1.9569167731269902E-7</v>
      </c>
      <c r="AI18" s="1">
        <f>KPP!AI18-'Kppa 0.2.3'!AI18</f>
        <v>4.2639742390279755E-10</v>
      </c>
      <c r="AJ18" s="1">
        <f>KPP!AJ18-'Kppa 0.2.3'!AJ18</f>
        <v>-8.4800332765804388E-7</v>
      </c>
      <c r="AK18" s="1">
        <f>KPP!AK18-'Kppa 0.2.3'!AK18</f>
        <v>1.7663502375559915E-9</v>
      </c>
      <c r="AL18" s="1">
        <f>KPP!AL18-'Kppa 0.2.3'!AL18</f>
        <v>2.3188125616100145E-5</v>
      </c>
      <c r="AM18" s="1">
        <f>KPP!AM18-'Kppa 0.2.3'!AM18</f>
        <v>2.6150641625400013E-7</v>
      </c>
      <c r="AN18" s="1">
        <f>KPP!AN18-'Kppa 0.2.3'!AN18</f>
        <v>9.8885249502099715E-11</v>
      </c>
      <c r="AO18" s="1">
        <f>KPP!AO18-'Kppa 0.2.3'!AO18</f>
        <v>2.5785438969708196E-5</v>
      </c>
      <c r="AP18" s="1">
        <f>KPP!AP18-'Kppa 0.2.3'!AP18</f>
        <v>7.1980807796401735E-7</v>
      </c>
      <c r="AQ18" s="1">
        <f>KPP!AQ18-'Kppa 0.2.3'!AQ18</f>
        <v>1.2454309953599529E-5</v>
      </c>
      <c r="AR18" s="1">
        <f>KPP!AR18-'Kppa 0.2.3'!AR18</f>
        <v>-2.7347052739004618E-5</v>
      </c>
      <c r="AS18" s="1">
        <f>KPP!AS18-'Kppa 0.2.3'!AS18</f>
        <v>-6.4499450960200586E-6</v>
      </c>
      <c r="AT18" s="1">
        <f>KPP!AT18-'Kppa 0.2.3'!AT18</f>
        <v>6.3219576598998357E-7</v>
      </c>
      <c r="AU18" s="1">
        <f>KPP!AU18-'Kppa 0.2.3'!AU18</f>
        <v>3.1716409153030232E-12</v>
      </c>
      <c r="AV18" s="1">
        <f>KPP!AV18-'Kppa 0.2.3'!AV18</f>
        <v>-7.756876572465121E-96</v>
      </c>
      <c r="AW18" s="1">
        <f>KPP!AW18-'Kppa 0.2.3'!AW18</f>
        <v>2.8682739771209945E-8</v>
      </c>
      <c r="AX18" s="1" t="e">
        <f>KPP!AX18-'Kppa 0.2.3'!AX18</f>
        <v>#VALUE!</v>
      </c>
      <c r="AY18" s="1">
        <f>KPP!AY18-'Kppa 0.2.3'!AY18</f>
        <v>-3.0147547172499673E-8</v>
      </c>
      <c r="AZ18" s="1">
        <f>KPP!AZ18-'Kppa 0.2.3'!AZ18</f>
        <v>3.52233390672999E-9</v>
      </c>
      <c r="BA18" s="1">
        <f>KPP!BA18-'Kppa 0.2.3'!BA18</f>
        <v>1.5506644783599015E-18</v>
      </c>
      <c r="BB18" s="1" t="e">
        <f>KPP!BB18-'Kppa 0.2.3'!BB18</f>
        <v>#VALUE!</v>
      </c>
      <c r="BC18" s="1">
        <f>KPP!BC18-'Kppa 0.2.3'!BC18</f>
        <v>-3.5228402412299645E-8</v>
      </c>
      <c r="BD18" s="1">
        <f>KPP!BD18-'Kppa 0.2.3'!BD18</f>
        <v>9.1075872694999088E-6</v>
      </c>
      <c r="BE18" s="1">
        <f>KPP!BE18-'Kppa 0.2.3'!BE18</f>
        <v>-1.1485670363499401E-5</v>
      </c>
      <c r="BF18" s="1">
        <f>KPP!BF18-'Kppa 0.2.3'!BF18</f>
        <v>-1.9286662275106586E-6</v>
      </c>
      <c r="BG18" s="1">
        <f>KPP!BG18-'Kppa 0.2.3'!BG18</f>
        <v>-303.11207501023171</v>
      </c>
      <c r="BH18" s="1">
        <f>KPP!BH18-'Kppa 0.2.3'!BH18</f>
        <v>1.3105155369739878E-5</v>
      </c>
      <c r="BI18" s="1">
        <f>KPP!BI18-'Kppa 0.2.3'!BI18</f>
        <v>1.2775183968199641E-5</v>
      </c>
      <c r="BJ18" s="1">
        <f>KPP!BJ18-'Kppa 0.2.3'!BJ18</f>
        <v>-4.08858294959763E-7</v>
      </c>
      <c r="BK18" s="1">
        <f>KPP!BK18-'Kppa 0.2.3'!BK18</f>
        <v>7.5958825288990894E-5</v>
      </c>
      <c r="BL18" s="1">
        <f>KPP!BL18-'Kppa 0.2.3'!BL18</f>
        <v>1.1349571036313886E-7</v>
      </c>
      <c r="BM18" s="1">
        <f>KPP!BM18-'Kppa 0.2.3'!BM18</f>
        <v>7.3862500593439929E-9</v>
      </c>
      <c r="BN18" s="1">
        <f>KPP!BN18-'Kppa 0.2.3'!BN18</f>
        <v>-1.0421980783701292E-11</v>
      </c>
      <c r="BO18" s="1">
        <f>KPP!BO18-'Kppa 0.2.3'!BO18</f>
        <v>-2.7940425914101629E-8</v>
      </c>
      <c r="BP18" s="1">
        <f>KPP!BP18-'Kppa 0.2.3'!BP18</f>
        <v>1.1611395329604833E-11</v>
      </c>
      <c r="BQ18" s="1">
        <f>KPP!BQ18-'Kppa 0.2.3'!BQ18</f>
        <v>2.035351526129938E-8</v>
      </c>
      <c r="BR18" s="1">
        <f>KPP!BR18-'Kppa 0.2.3'!BR18</f>
        <v>-4.8308197918598984E-11</v>
      </c>
      <c r="BS18" s="1">
        <f>KPP!BS18-'Kppa 0.2.3'!BS18</f>
        <v>1.8759278033802715E-6</v>
      </c>
      <c r="BT18" s="1">
        <f>KPP!BT18-'Kppa 0.2.3'!BT18</f>
        <v>-2.2027295390999785E-7</v>
      </c>
      <c r="BU18" s="1">
        <f>KPP!BU18-'Kppa 0.2.3'!BU18</f>
        <v>3.6602941604295511E-9</v>
      </c>
      <c r="BV18" s="1">
        <f>KPP!BV18-'Kppa 0.2.3'!BV18</f>
        <v>3.2061685968606642E-9</v>
      </c>
      <c r="BW18" s="1">
        <f>KPP!BW18-'Kppa 0.2.3'!BW18</f>
        <v>5.7012254110439844E-11</v>
      </c>
      <c r="BX18" s="1">
        <f>KPP!BX18-'Kppa 0.2.3'!BX18</f>
        <v>0</v>
      </c>
      <c r="BY18" s="1">
        <f>KPP!BY18-'Kppa 0.2.3'!BY18</f>
        <v>0</v>
      </c>
      <c r="BZ18" s="1">
        <f>KPP!BZ18-'Kppa 0.2.3'!BZ18</f>
        <v>0</v>
      </c>
      <c r="CA18" s="1">
        <f>KPP!CA18-'Kppa 0.2.3'!CA18</f>
        <v>0</v>
      </c>
      <c r="CB18" s="1">
        <f>KPP!CB18-'Kppa 0.2.3'!CB18</f>
        <v>0</v>
      </c>
    </row>
    <row r="19" spans="1:80" x14ac:dyDescent="0.2">
      <c r="A19" s="1">
        <f>KPP!A19-'Kppa 0.2.3'!A19</f>
        <v>0</v>
      </c>
      <c r="B19" s="1">
        <f>KPP!B19-'Kppa 0.2.3'!B19</f>
        <v>6.2947341088305866E-6</v>
      </c>
      <c r="C19" s="1">
        <f>KPP!C19-'Kppa 0.2.3'!C19</f>
        <v>7.7145743539869249E-8</v>
      </c>
      <c r="D19" s="1">
        <f>KPP!D19-'Kppa 0.2.3'!D19</f>
        <v>3.9479091701499942E-6</v>
      </c>
      <c r="E19" s="1">
        <f>KPP!E19-'Kppa 0.2.3'!E19</f>
        <v>2.1153722152300082E-6</v>
      </c>
      <c r="F19" s="1">
        <f>KPP!F19-'Kppa 0.2.3'!F19</f>
        <v>8.3950336120000276E-6</v>
      </c>
      <c r="G19" s="1">
        <f>KPP!G19-'Kppa 0.2.3'!G19</f>
        <v>4.2315067685369588E-6</v>
      </c>
      <c r="H19" s="1">
        <f>KPP!H19-'Kppa 0.2.3'!H19</f>
        <v>3.186778173650158E-6</v>
      </c>
      <c r="I19" s="1">
        <f>KPP!I19-'Kppa 0.2.3'!I19</f>
        <v>9.5487413190042947E-6</v>
      </c>
      <c r="J19" s="1">
        <f>KPP!J19-'Kppa 0.2.3'!J19</f>
        <v>-6.2939890508040275E-6</v>
      </c>
      <c r="K19" s="1">
        <f>KPP!K19-'Kppa 0.2.3'!K19</f>
        <v>2.450296708220128E-19</v>
      </c>
      <c r="L19" s="1">
        <f>KPP!L19-'Kppa 0.2.3'!L19</f>
        <v>-4.2348178479895138E-7</v>
      </c>
      <c r="M19" s="1">
        <f>KPP!M19-'Kppa 0.2.3'!M19</f>
        <v>1.8999076594710242E-7</v>
      </c>
      <c r="N19" s="1">
        <f>KPP!N19-'Kppa 0.2.3'!N19</f>
        <v>1.1696559214699129E-5</v>
      </c>
      <c r="O19" s="1">
        <f>KPP!O19-'Kppa 0.2.3'!O19</f>
        <v>1.111210054836019E-5</v>
      </c>
      <c r="P19" s="1">
        <f>KPP!P19-'Kppa 0.2.3'!P19</f>
        <v>1.7241376942898207E-7</v>
      </c>
      <c r="Q19" s="1">
        <f>KPP!Q19-'Kppa 0.2.3'!Q19</f>
        <v>2.7308626535994286E-8</v>
      </c>
      <c r="R19" s="1">
        <f>KPP!R19-'Kppa 0.2.3'!R19</f>
        <v>-1.1694513954590405E-4</v>
      </c>
      <c r="S19" s="1">
        <f>KPP!S19-'Kppa 0.2.3'!S19</f>
        <v>-1.9589497724900227E-8</v>
      </c>
      <c r="T19" s="1">
        <f>KPP!T19-'Kppa 0.2.3'!T19</f>
        <v>3.4093994154500761E-8</v>
      </c>
      <c r="U19" s="1">
        <f>KPP!U19-'Kppa 0.2.3'!U19</f>
        <v>-2.5598613258986935E-6</v>
      </c>
      <c r="V19" s="1">
        <f>KPP!V19-'Kppa 0.2.3'!V19</f>
        <v>-1.2781534243999637E-5</v>
      </c>
      <c r="W19" s="1">
        <f>KPP!W19-'Kppa 0.2.3'!W19</f>
        <v>4.7326690543590129E-14</v>
      </c>
      <c r="X19" s="1">
        <f>KPP!X19-'Kppa 0.2.3'!X19</f>
        <v>-1.6777992112599477E-5</v>
      </c>
      <c r="Y19" s="1">
        <f>KPP!Y19-'Kppa 0.2.3'!Y19</f>
        <v>-2.6707237412390041E-6</v>
      </c>
      <c r="Z19" s="1">
        <f>KPP!Z19-'Kppa 0.2.3'!Z19</f>
        <v>4.2118915687750023E-7</v>
      </c>
      <c r="AA19" s="1">
        <f>KPP!AA19-'Kppa 0.2.3'!AA19</f>
        <v>9.4448695487439355E-6</v>
      </c>
      <c r="AB19" s="1">
        <f>KPP!AB19-'Kppa 0.2.3'!AB19</f>
        <v>6.8721201133539894E-11</v>
      </c>
      <c r="AC19" s="1">
        <f>KPP!AC19-'Kppa 0.2.3'!AC19</f>
        <v>1.104741724356004E-25</v>
      </c>
      <c r="AD19" s="1">
        <f>KPP!AD19-'Kppa 0.2.3'!AD19</f>
        <v>-8.8047471514043907E-7</v>
      </c>
      <c r="AE19" s="1">
        <f>KPP!AE19-'Kppa 0.2.3'!AE19</f>
        <v>-1.7210940043799888E-5</v>
      </c>
      <c r="AF19" s="1">
        <f>KPP!AF19-'Kppa 0.2.3'!AF19</f>
        <v>-5.673271835220442E-6</v>
      </c>
      <c r="AG19" s="1">
        <f>KPP!AG19-'Kppa 0.2.3'!AG19</f>
        <v>2.8139150597089157E-7</v>
      </c>
      <c r="AH19" s="1">
        <f>KPP!AH19-'Kppa 0.2.3'!AH19</f>
        <v>1.8114205720009993E-7</v>
      </c>
      <c r="AI19" s="1">
        <f>KPP!AI19-'Kppa 0.2.3'!AI19</f>
        <v>2.3842174808959907E-9</v>
      </c>
      <c r="AJ19" s="1">
        <f>KPP!AJ19-'Kppa 0.2.3'!AJ19</f>
        <v>-8.3011934935304978E-7</v>
      </c>
      <c r="AK19" s="1">
        <f>KPP!AK19-'Kppa 0.2.3'!AK19</f>
        <v>6.0477223914890194E-9</v>
      </c>
      <c r="AL19" s="1">
        <f>KPP!AL19-'Kppa 0.2.3'!AL19</f>
        <v>2.5539226819770201E-5</v>
      </c>
      <c r="AM19" s="1">
        <f>KPP!AM19-'Kppa 0.2.3'!AM19</f>
        <v>2.6402852326700994E-7</v>
      </c>
      <c r="AN19" s="1">
        <f>KPP!AN19-'Kppa 0.2.3'!AN19</f>
        <v>4.2174898647779874E-10</v>
      </c>
      <c r="AO19" s="1">
        <f>KPP!AO19-'Kppa 0.2.3'!AO19</f>
        <v>2.6797599637307101E-5</v>
      </c>
      <c r="AP19" s="1">
        <f>KPP!AP19-'Kppa 0.2.3'!AP19</f>
        <v>7.3568013247499653E-7</v>
      </c>
      <c r="AQ19" s="1">
        <f>KPP!AQ19-'Kppa 0.2.3'!AQ19</f>
        <v>1.2924197925898856E-5</v>
      </c>
      <c r="AR19" s="1">
        <f>KPP!AR19-'Kppa 0.2.3'!AR19</f>
        <v>-2.7057886227005445E-5</v>
      </c>
      <c r="AS19" s="1">
        <f>KPP!AS19-'Kppa 0.2.3'!AS19</f>
        <v>-6.5249195902398333E-6</v>
      </c>
      <c r="AT19" s="1">
        <f>KPP!AT19-'Kppa 0.2.3'!AT19</f>
        <v>6.3632645350207399E-7</v>
      </c>
      <c r="AU19" s="1">
        <f>KPP!AU19-'Kppa 0.2.3'!AU19</f>
        <v>5.3836500497789655E-12</v>
      </c>
      <c r="AV19" s="1">
        <f>KPP!AV19-'Kppa 0.2.3'!AV19</f>
        <v>-1.6691652019087141E-98</v>
      </c>
      <c r="AW19" s="1">
        <f>KPP!AW19-'Kppa 0.2.3'!AW19</f>
        <v>2.2463644962049898E-8</v>
      </c>
      <c r="AX19" s="1" t="e">
        <f>KPP!AX19-'Kppa 0.2.3'!AX19</f>
        <v>#VALUE!</v>
      </c>
      <c r="AY19" s="1">
        <f>KPP!AY19-'Kppa 0.2.3'!AY19</f>
        <v>-2.9792058257298862E-8</v>
      </c>
      <c r="AZ19" s="1">
        <f>KPP!AZ19-'Kppa 0.2.3'!AZ19</f>
        <v>2.554244787479989E-9</v>
      </c>
      <c r="BA19" s="1">
        <f>KPP!BA19-'Kppa 0.2.3'!BA19</f>
        <v>6.1184928642489996E-19</v>
      </c>
      <c r="BB19" s="1" t="e">
        <f>KPP!BB19-'Kppa 0.2.3'!BB19</f>
        <v>#VALUE!</v>
      </c>
      <c r="BC19" s="1">
        <f>KPP!BC19-'Kppa 0.2.3'!BC19</f>
        <v>-3.3840392780999513E-8</v>
      </c>
      <c r="BD19" s="1">
        <f>KPP!BD19-'Kppa 0.2.3'!BD19</f>
        <v>9.2060648657996819E-6</v>
      </c>
      <c r="BE19" s="1">
        <f>KPP!BE19-'Kppa 0.2.3'!BE19</f>
        <v>-1.2967952414198736E-5</v>
      </c>
      <c r="BF19" s="1">
        <f>KPP!BF19-'Kppa 0.2.3'!BF19</f>
        <v>-2.1542257219193256E-6</v>
      </c>
      <c r="BG19" s="1">
        <f>KPP!BG19-'Kppa 0.2.3'!BG19</f>
        <v>3.0866941159995217E-14</v>
      </c>
      <c r="BH19" s="1">
        <f>KPP!BH19-'Kppa 0.2.3'!BH19</f>
        <v>1.3459650268960593E-5</v>
      </c>
      <c r="BI19" s="1">
        <f>KPP!BI19-'Kppa 0.2.3'!BI19</f>
        <v>1.3216199184099692E-5</v>
      </c>
      <c r="BJ19" s="1">
        <f>KPP!BJ19-'Kppa 0.2.3'!BJ19</f>
        <v>-4.1449275743968284E-7</v>
      </c>
      <c r="BK19" s="1">
        <f>KPP!BK19-'Kppa 0.2.3'!BK19</f>
        <v>7.0290781687021298E-5</v>
      </c>
      <c r="BL19" s="1">
        <f>KPP!BL19-'Kppa 0.2.3'!BL19</f>
        <v>2.6112520536630086E-7</v>
      </c>
      <c r="BM19" s="1">
        <f>KPP!BM19-'Kppa 0.2.3'!BM19</f>
        <v>5.8684642751198737E-9</v>
      </c>
      <c r="BN19" s="1">
        <f>KPP!BN19-'Kppa 0.2.3'!BN19</f>
        <v>1.7182511870101045E-13</v>
      </c>
      <c r="BO19" s="1">
        <f>KPP!BO19-'Kppa 0.2.3'!BO19</f>
        <v>-4.4377847637399654E-8</v>
      </c>
      <c r="BP19" s="1">
        <f>KPP!BP19-'Kppa 0.2.3'!BP19</f>
        <v>3.3200574445709608E-11</v>
      </c>
      <c r="BQ19" s="1">
        <f>KPP!BQ19-'Kppa 0.2.3'!BQ19</f>
        <v>-1.3735319050401295E-8</v>
      </c>
      <c r="BR19" s="1">
        <f>KPP!BR19-'Kppa 0.2.3'!BR19</f>
        <v>-8.9078422763981785E-9</v>
      </c>
      <c r="BS19" s="1">
        <f>KPP!BS19-'Kppa 0.2.3'!BS19</f>
        <v>8.1385856308055504E-7</v>
      </c>
      <c r="BT19" s="1">
        <f>KPP!BT19-'Kppa 0.2.3'!BT19</f>
        <v>-1.2360220982300923E-8</v>
      </c>
      <c r="BU19" s="1">
        <f>KPP!BU19-'Kppa 0.2.3'!BU19</f>
        <v>5.4133975626087939E-9</v>
      </c>
      <c r="BV19" s="1">
        <f>KPP!BV19-'Kppa 0.2.3'!BV19</f>
        <v>4.0136902648593535E-9</v>
      </c>
      <c r="BW19" s="1">
        <f>KPP!BW19-'Kppa 0.2.3'!BW19</f>
        <v>1.1202226318365019E-10</v>
      </c>
      <c r="BX19" s="1">
        <f>KPP!BX19-'Kppa 0.2.3'!BX19</f>
        <v>0</v>
      </c>
      <c r="BY19" s="1">
        <f>KPP!BY19-'Kppa 0.2.3'!BY19</f>
        <v>0</v>
      </c>
      <c r="BZ19" s="1">
        <f>KPP!BZ19-'Kppa 0.2.3'!BZ19</f>
        <v>0</v>
      </c>
      <c r="CA19" s="1">
        <f>KPP!CA19-'Kppa 0.2.3'!CA19</f>
        <v>0</v>
      </c>
      <c r="CB19" s="1">
        <f>KPP!CB19-'Kppa 0.2.3'!CB19</f>
        <v>0</v>
      </c>
    </row>
    <row r="20" spans="1:80" x14ac:dyDescent="0.2">
      <c r="A20" s="1">
        <f>KPP!A20-'Kppa 0.2.3'!A20</f>
        <v>0</v>
      </c>
      <c r="B20" s="1">
        <f>KPP!B20-'Kppa 0.2.3'!B20</f>
        <v>9.2399315598000811E-6</v>
      </c>
      <c r="C20" s="1">
        <f>KPP!C20-'Kppa 0.2.3'!C20</f>
        <v>1.8366928228015847E-7</v>
      </c>
      <c r="D20" s="1">
        <f>KPP!D20-'Kppa 0.2.3'!D20</f>
        <v>6.5341203106701606E-6</v>
      </c>
      <c r="E20" s="1">
        <f>KPP!E20-'Kppa 0.2.3'!E20</f>
        <v>3.4924068601899748E-6</v>
      </c>
      <c r="F20" s="1">
        <f>KPP!F20-'Kppa 0.2.3'!F20</f>
        <v>1.4820020670740968E-5</v>
      </c>
      <c r="G20" s="1">
        <f>KPP!G20-'Kppa 0.2.3'!G20</f>
        <v>7.5860277147729864E-6</v>
      </c>
      <c r="H20" s="1">
        <f>KPP!H20-'Kppa 0.2.3'!H20</f>
        <v>3.6411092982401375E-6</v>
      </c>
      <c r="I20" s="1">
        <f>KPP!I20-'Kppa 0.2.3'!I20</f>
        <v>1.0966343745005824E-5</v>
      </c>
      <c r="J20" s="1">
        <f>KPP!J20-'Kppa 0.2.3'!J20</f>
        <v>-9.239186501704133E-6</v>
      </c>
      <c r="K20" s="1">
        <f>KPP!K20-'Kppa 0.2.3'!K20</f>
        <v>2.3529170187305517E-18</v>
      </c>
      <c r="L20" s="1">
        <f>KPP!L20-'Kppa 0.2.3'!L20</f>
        <v>-6.2311915080028035E-7</v>
      </c>
      <c r="M20" s="1">
        <f>KPP!M20-'Kppa 0.2.3'!M20</f>
        <v>2.3347285626589822E-7</v>
      </c>
      <c r="N20" s="1">
        <f>KPP!N20-'Kppa 0.2.3'!N20</f>
        <v>1.8997125306799423E-5</v>
      </c>
      <c r="O20" s="1">
        <f>KPP!O20-'Kppa 0.2.3'!O20</f>
        <v>1.5138827228280277E-5</v>
      </c>
      <c r="P20" s="1">
        <f>KPP!P20-'Kppa 0.2.3'!P20</f>
        <v>2.6481636121201144E-7</v>
      </c>
      <c r="Q20" s="1">
        <f>KPP!Q20-'Kppa 0.2.3'!Q20</f>
        <v>1.4907913259998317E-8</v>
      </c>
      <c r="R20" s="1">
        <f>KPP!R20-'Kppa 0.2.3'!R20</f>
        <v>-1.8321366628059699E-4</v>
      </c>
      <c r="S20" s="1">
        <f>KPP!S20-'Kppa 0.2.3'!S20</f>
        <v>-2.9920845157900111E-8</v>
      </c>
      <c r="T20" s="1">
        <f>KPP!T20-'Kppa 0.2.3'!T20</f>
        <v>3.1620699435231425E-8</v>
      </c>
      <c r="U20" s="1">
        <f>KPP!U20-'Kppa 0.2.3'!U20</f>
        <v>-3.7563165548003263E-6</v>
      </c>
      <c r="V20" s="1">
        <f>KPP!V20-'Kppa 0.2.3'!V20</f>
        <v>-1.8668145335701269E-5</v>
      </c>
      <c r="W20" s="1">
        <f>KPP!W20-'Kppa 0.2.3'!W20</f>
        <v>7.1586980957650153E-13</v>
      </c>
      <c r="X20" s="1">
        <f>KPP!X20-'Kppa 0.2.3'!X20</f>
        <v>-2.3915741389501227E-5</v>
      </c>
      <c r="Y20" s="1">
        <f>KPP!Y20-'Kppa 0.2.3'!Y20</f>
        <v>-3.586318917815092E-6</v>
      </c>
      <c r="Z20" s="1">
        <f>KPP!Z20-'Kppa 0.2.3'!Z20</f>
        <v>2.9021072265877912E-6</v>
      </c>
      <c r="AA20" s="1">
        <f>KPP!AA20-'Kppa 0.2.3'!AA20</f>
        <v>1.6267311748191971E-5</v>
      </c>
      <c r="AB20" s="1">
        <f>KPP!AB20-'Kppa 0.2.3'!AB20</f>
        <v>4.1231206073519965E-10</v>
      </c>
      <c r="AC20" s="1">
        <f>KPP!AC20-'Kppa 0.2.3'!AC20</f>
        <v>1.005424545465203E-24</v>
      </c>
      <c r="AD20" s="1">
        <f>KPP!AD20-'Kppa 0.2.3'!AD20</f>
        <v>-1.2611049419897907E-6</v>
      </c>
      <c r="AE20" s="1">
        <f>KPP!AE20-'Kppa 0.2.3'!AE20</f>
        <v>-2.4962947023501186E-5</v>
      </c>
      <c r="AF20" s="1">
        <f>KPP!AF20-'Kppa 0.2.3'!AF20</f>
        <v>-8.1849364876197123E-6</v>
      </c>
      <c r="AG20" s="1">
        <f>KPP!AG20-'Kppa 0.2.3'!AG20</f>
        <v>2.5754816362300118E-7</v>
      </c>
      <c r="AH20" s="1">
        <f>KPP!AH20-'Kppa 0.2.3'!AH20</f>
        <v>8.9542101186679171E-8</v>
      </c>
      <c r="AI20" s="1">
        <f>KPP!AI20-'Kppa 0.2.3'!AI20</f>
        <v>1.6970536156388901E-7</v>
      </c>
      <c r="AJ20" s="1">
        <f>KPP!AJ20-'Kppa 0.2.3'!AJ20</f>
        <v>-8.288397282589597E-7</v>
      </c>
      <c r="AK20" s="1">
        <f>KPP!AK20-'Kppa 0.2.3'!AK20</f>
        <v>2.7645441570520082E-7</v>
      </c>
      <c r="AL20" s="1">
        <f>KPP!AL20-'Kppa 0.2.3'!AL20</f>
        <v>5.7293184149149849E-5</v>
      </c>
      <c r="AM20" s="1">
        <f>KPP!AM20-'Kppa 0.2.3'!AM20</f>
        <v>2.9070845116501375E-7</v>
      </c>
      <c r="AN20" s="1">
        <f>KPP!AN20-'Kppa 0.2.3'!AN20</f>
        <v>2.5701472602510064E-8</v>
      </c>
      <c r="AO20" s="1">
        <f>KPP!AO20-'Kppa 0.2.3'!AO20</f>
        <v>4.3731214558598297E-5</v>
      </c>
      <c r="AP20" s="1">
        <f>KPP!AP20-'Kppa 0.2.3'!AP20</f>
        <v>9.8716798657596649E-7</v>
      </c>
      <c r="AQ20" s="1">
        <f>KPP!AQ20-'Kppa 0.2.3'!AQ20</f>
        <v>1.8757842360297289E-5</v>
      </c>
      <c r="AR20" s="1">
        <f>KPP!AR20-'Kppa 0.2.3'!AR20</f>
        <v>-2.3668472914989414E-5</v>
      </c>
      <c r="AS20" s="1">
        <f>KPP!AS20-'Kppa 0.2.3'!AS20</f>
        <v>-9.017560038949296E-6</v>
      </c>
      <c r="AT20" s="1">
        <f>KPP!AT20-'Kppa 0.2.3'!AT20</f>
        <v>8.3546984982292224E-7</v>
      </c>
      <c r="AU20" s="1">
        <f>KPP!AU20-'Kppa 0.2.3'!AU20</f>
        <v>6.8480300544109737E-11</v>
      </c>
      <c r="AV20" s="1">
        <f>KPP!AV20-'Kppa 0.2.3'!AV20</f>
        <v>-4.9454345774527857E-99</v>
      </c>
      <c r="AW20" s="1">
        <f>KPP!AW20-'Kppa 0.2.3'!AW20</f>
        <v>1.6412121575020123E-7</v>
      </c>
      <c r="AX20" s="1" t="e">
        <f>KPP!AX20-'Kppa 0.2.3'!AX20</f>
        <v>#VALUE!</v>
      </c>
      <c r="AY20" s="1">
        <f>KPP!AY20-'Kppa 0.2.3'!AY20</f>
        <v>-5.5893210722000194E-8</v>
      </c>
      <c r="AZ20" s="1">
        <f>KPP!AZ20-'Kppa 0.2.3'!AZ20</f>
        <v>-9.8687371665043298E-11</v>
      </c>
      <c r="BA20" s="1">
        <f>KPP!BA20-'Kppa 0.2.3'!BA20</f>
        <v>3.8661505297453923E-19</v>
      </c>
      <c r="BB20" s="1" t="e">
        <f>KPP!BB20-'Kppa 0.2.3'!BB20</f>
        <v>#VALUE!</v>
      </c>
      <c r="BC20" s="1">
        <f>KPP!BC20-'Kppa 0.2.3'!BC20</f>
        <v>-4.1289111270239852E-8</v>
      </c>
      <c r="BD20" s="1">
        <f>KPP!BD20-'Kppa 0.2.3'!BD20</f>
        <v>6.4243595945014109E-6</v>
      </c>
      <c r="BE20" s="1">
        <f>KPP!BE20-'Kppa 0.2.3'!BE20</f>
        <v>-2.5489803671101957E-5</v>
      </c>
      <c r="BF20" s="1">
        <f>KPP!BF20-'Kppa 0.2.3'!BF20</f>
        <v>-4.1699803170897054E-6</v>
      </c>
      <c r="BG20" s="1">
        <f>KPP!BG20-'Kppa 0.2.3'!BG20</f>
        <v>-4.3266504359701862E-13</v>
      </c>
      <c r="BH20" s="1">
        <f>KPP!BH20-'Kppa 0.2.3'!BH20</f>
        <v>2.0681377496140074E-5</v>
      </c>
      <c r="BI20" s="1">
        <f>KPP!BI20-'Kppa 0.2.3'!BI20</f>
        <v>1.729405872740071E-5</v>
      </c>
      <c r="BJ20" s="1">
        <f>KPP!BJ20-'Kppa 0.2.3'!BJ20</f>
        <v>-1.1623121447699655E-6</v>
      </c>
      <c r="BK20" s="1">
        <f>KPP!BK20-'Kppa 0.2.3'!BK20</f>
        <v>9.5043654174009617E-5</v>
      </c>
      <c r="BL20" s="1">
        <f>KPP!BL20-'Kppa 0.2.3'!BL20</f>
        <v>1.5938164572628036E-6</v>
      </c>
      <c r="BM20" s="1">
        <f>KPP!BM20-'Kppa 0.2.3'!BM20</f>
        <v>4.1905302705749904E-8</v>
      </c>
      <c r="BN20" s="1">
        <f>KPP!BN20-'Kppa 0.2.3'!BN20</f>
        <v>8.9901715442303564E-11</v>
      </c>
      <c r="BO20" s="1">
        <f>KPP!BO20-'Kppa 0.2.3'!BO20</f>
        <v>1.1627588890602354E-8</v>
      </c>
      <c r="BP20" s="1">
        <f>KPP!BP20-'Kppa 0.2.3'!BP20</f>
        <v>2.6874667933039525E-10</v>
      </c>
      <c r="BQ20" s="1">
        <f>KPP!BQ20-'Kppa 0.2.3'!BQ20</f>
        <v>1.8721960784389994E-7</v>
      </c>
      <c r="BR20" s="1">
        <f>KPP!BR20-'Kppa 0.2.3'!BR20</f>
        <v>-1.1280386697639852E-6</v>
      </c>
      <c r="BS20" s="1">
        <f>KPP!BS20-'Kppa 0.2.3'!BS20</f>
        <v>-1.5556276171170037E-5</v>
      </c>
      <c r="BT20" s="1">
        <f>KPP!BT20-'Kppa 0.2.3'!BT20</f>
        <v>3.8371394314303136E-9</v>
      </c>
      <c r="BU20" s="1">
        <f>KPP!BU20-'Kppa 0.2.3'!BU20</f>
        <v>3.0739596828519811E-8</v>
      </c>
      <c r="BV20" s="1">
        <f>KPP!BV20-'Kppa 0.2.3'!BV20</f>
        <v>1.6082389120020022E-8</v>
      </c>
      <c r="BW20" s="1">
        <f>KPP!BW20-'Kppa 0.2.3'!BW20</f>
        <v>1.7005896114052967E-9</v>
      </c>
      <c r="BX20" s="1">
        <f>KPP!BX20-'Kppa 0.2.3'!BX20</f>
        <v>0</v>
      </c>
      <c r="BY20" s="1">
        <f>KPP!BY20-'Kppa 0.2.3'!BY20</f>
        <v>0</v>
      </c>
      <c r="BZ20" s="1">
        <f>KPP!BZ20-'Kppa 0.2.3'!BZ20</f>
        <v>0</v>
      </c>
      <c r="CA20" s="1">
        <f>KPP!CA20-'Kppa 0.2.3'!CA20</f>
        <v>0</v>
      </c>
      <c r="CB20" s="1">
        <f>KPP!CB20-'Kppa 0.2.3'!CB20</f>
        <v>0</v>
      </c>
    </row>
    <row r="21" spans="1:80" x14ac:dyDescent="0.2">
      <c r="A21" s="1">
        <f>KPP!A21-'Kppa 0.2.3'!A21</f>
        <v>0</v>
      </c>
      <c r="B21" s="1">
        <f>KPP!B21-'Kppa 0.2.3'!B21</f>
        <v>1.8418968647089702E-5</v>
      </c>
      <c r="C21" s="1">
        <f>KPP!C21-'Kppa 0.2.3'!C21</f>
        <v>5.8823614197027821E-7</v>
      </c>
      <c r="D21" s="1">
        <f>KPP!D21-'Kppa 0.2.3'!D21</f>
        <v>1.6145806702559315E-5</v>
      </c>
      <c r="E21" s="1">
        <f>KPP!E21-'Kppa 0.2.3'!E21</f>
        <v>8.3518307421397674E-6</v>
      </c>
      <c r="F21" s="1">
        <f>KPP!F21-'Kppa 0.2.3'!F21</f>
        <v>2.9243726381990125E-5</v>
      </c>
      <c r="G21" s="1">
        <f>KPP!G21-'Kppa 0.2.3'!G21</f>
        <v>1.4827574774882988E-5</v>
      </c>
      <c r="H21" s="1">
        <f>KPP!H21-'Kppa 0.2.3'!H21</f>
        <v>4.9976859312402672E-6</v>
      </c>
      <c r="I21" s="1">
        <f>KPP!I21-'Kppa 0.2.3'!I21</f>
        <v>1.5205561886999508E-5</v>
      </c>
      <c r="J21" s="1">
        <f>KPP!J21-'Kppa 0.2.3'!J21</f>
        <v>-1.8418223589097837E-5</v>
      </c>
      <c r="K21" s="1">
        <f>KPP!K21-'Kppa 0.2.3'!K21</f>
        <v>1.0978799466100766E-17</v>
      </c>
      <c r="L21" s="1">
        <f>KPP!L21-'Kppa 0.2.3'!L21</f>
        <v>-1.2527399471003176E-6</v>
      </c>
      <c r="M21" s="1">
        <f>KPP!M21-'Kppa 0.2.3'!M21</f>
        <v>2.4845705485120257E-7</v>
      </c>
      <c r="N21" s="1">
        <f>KPP!N21-'Kppa 0.2.3'!N21</f>
        <v>4.8882451717500303E-5</v>
      </c>
      <c r="O21" s="1">
        <f>KPP!O21-'Kppa 0.2.3'!O21</f>
        <v>3.7465901627748571E-5</v>
      </c>
      <c r="P21" s="1">
        <f>KPP!P21-'Kppa 0.2.3'!P21</f>
        <v>6.371765616850324E-7</v>
      </c>
      <c r="Q21" s="1">
        <f>KPP!Q21-'Kppa 0.2.3'!Q21</f>
        <v>2.1158552697696275E-8</v>
      </c>
      <c r="R21" s="1">
        <f>KPP!R21-'Kppa 0.2.3'!R21</f>
        <v>-3.7952099489703016E-4</v>
      </c>
      <c r="S21" s="1">
        <f>KPP!S21-'Kppa 0.2.3'!S21</f>
        <v>-1.2248422823667885E-7</v>
      </c>
      <c r="T21" s="1">
        <f>KPP!T21-'Kppa 0.2.3'!T21</f>
        <v>-7.0829553472500574E-9</v>
      </c>
      <c r="U21" s="1">
        <f>KPP!U21-'Kppa 0.2.3'!U21</f>
        <v>-7.4796960178001581E-6</v>
      </c>
      <c r="V21" s="1">
        <f>KPP!V21-'Kppa 0.2.3'!V21</f>
        <v>-3.6572387158199937E-5</v>
      </c>
      <c r="W21" s="1">
        <f>KPP!W21-'Kppa 0.2.3'!W21</f>
        <v>1.0886927331024928E-12</v>
      </c>
      <c r="X21" s="1">
        <f>KPP!X21-'Kppa 0.2.3'!X21</f>
        <v>-4.3060100979399468E-5</v>
      </c>
      <c r="Y21" s="1">
        <f>KPP!Y21-'Kppa 0.2.3'!Y21</f>
        <v>-5.2497924935369705E-6</v>
      </c>
      <c r="Z21" s="1">
        <f>KPP!Z21-'Kppa 0.2.3'!Z21</f>
        <v>2.9937320592500011E-6</v>
      </c>
      <c r="AA21" s="1">
        <f>KPP!AA21-'Kppa 0.2.3'!AA21</f>
        <v>3.2663221563809883E-5</v>
      </c>
      <c r="AB21" s="1">
        <f>KPP!AB21-'Kppa 0.2.3'!AB21</f>
        <v>5.3621221791479856E-10</v>
      </c>
      <c r="AC21" s="1">
        <f>KPP!AC21-'Kppa 0.2.3'!AC21</f>
        <v>3.1396754641689781E-24</v>
      </c>
      <c r="AD21" s="1">
        <f>KPP!AD21-'Kppa 0.2.3'!AD21</f>
        <v>-2.1717426165806727E-6</v>
      </c>
      <c r="AE21" s="1">
        <f>KPP!AE21-'Kppa 0.2.3'!AE21</f>
        <v>-4.7736065741897649E-5</v>
      </c>
      <c r="AF21" s="1">
        <f>KPP!AF21-'Kppa 0.2.3'!AF21</f>
        <v>-1.5365746127979536E-5</v>
      </c>
      <c r="AG21" s="1">
        <f>KPP!AG21-'Kppa 0.2.3'!AG21</f>
        <v>2.0793834873360077E-7</v>
      </c>
      <c r="AH21" s="1">
        <f>KPP!AH21-'Kppa 0.2.3'!AH21</f>
        <v>4.7159275175229859E-8</v>
      </c>
      <c r="AI21" s="1">
        <f>KPP!AI21-'Kppa 0.2.3'!AI21</f>
        <v>3.5951329168519856E-7</v>
      </c>
      <c r="AJ21" s="1">
        <f>KPP!AJ21-'Kppa 0.2.3'!AJ21</f>
        <v>-1.5326856952179975E-6</v>
      </c>
      <c r="AK21" s="1">
        <f>KPP!AK21-'Kppa 0.2.3'!AK21</f>
        <v>8.793155854706008E-7</v>
      </c>
      <c r="AL21" s="1">
        <f>KPP!AL21-'Kppa 0.2.3'!AL21</f>
        <v>1.4569104083259933E-4</v>
      </c>
      <c r="AM21" s="1">
        <f>KPP!AM21-'Kppa 0.2.3'!AM21</f>
        <v>2.6966711527497524E-7</v>
      </c>
      <c r="AN21" s="1">
        <f>KPP!AN21-'Kppa 0.2.3'!AN21</f>
        <v>7.7016870446199869E-8</v>
      </c>
      <c r="AO21" s="1">
        <f>KPP!AO21-'Kppa 0.2.3'!AO21</f>
        <v>8.9558074558307443E-5</v>
      </c>
      <c r="AP21" s="1">
        <f>KPP!AP21-'Kppa 0.2.3'!AP21</f>
        <v>1.1245463001580223E-6</v>
      </c>
      <c r="AQ21" s="1">
        <f>KPP!AQ21-'Kppa 0.2.3'!AQ21</f>
        <v>3.5891588987799206E-5</v>
      </c>
      <c r="AR21" s="1">
        <f>KPP!AR21-'Kppa 0.2.3'!AR21</f>
        <v>-1.8414829973986691E-5</v>
      </c>
      <c r="AS21" s="1">
        <f>KPP!AS21-'Kppa 0.2.3'!AS21</f>
        <v>-1.5780055811679891E-5</v>
      </c>
      <c r="AT21" s="1">
        <f>KPP!AT21-'Kppa 0.2.3'!AT21</f>
        <v>1.1255253927370612E-6</v>
      </c>
      <c r="AU21" s="1">
        <f>KPP!AU21-'Kppa 0.2.3'!AU21</f>
        <v>1.7607527146063956E-10</v>
      </c>
      <c r="AV21" s="1" t="e">
        <f>KPP!AV21-'Kppa 0.2.3'!AV21</f>
        <v>#VALUE!</v>
      </c>
      <c r="AW21" s="1">
        <f>KPP!AW21-'Kppa 0.2.3'!AW21</f>
        <v>2.7893576988019983E-7</v>
      </c>
      <c r="AX21" s="1" t="e">
        <f>KPP!AX21-'Kppa 0.2.3'!AX21</f>
        <v>#VALUE!</v>
      </c>
      <c r="AY21" s="1">
        <f>KPP!AY21-'Kppa 0.2.3'!AY21</f>
        <v>-9.7994197703979853E-8</v>
      </c>
      <c r="AZ21" s="1">
        <f>KPP!AZ21-'Kppa 0.2.3'!AZ21</f>
        <v>-3.5624971876079167E-9</v>
      </c>
      <c r="BA21" s="1">
        <f>KPP!BA21-'Kppa 0.2.3'!BA21</f>
        <v>1.2184719064903988E-19</v>
      </c>
      <c r="BB21" s="1" t="e">
        <f>KPP!BB21-'Kppa 0.2.3'!BB21</f>
        <v>#VALUE!</v>
      </c>
      <c r="BC21" s="1">
        <f>KPP!BC21-'Kppa 0.2.3'!BC21</f>
        <v>-5.772988560737025E-8</v>
      </c>
      <c r="BD21" s="1">
        <f>KPP!BD21-'Kppa 0.2.3'!BD21</f>
        <v>-5.108544565399914E-6</v>
      </c>
      <c r="BE21" s="1">
        <f>KPP!BE21-'Kppa 0.2.3'!BE21</f>
        <v>-5.5560999417399171E-5</v>
      </c>
      <c r="BF21" s="1">
        <f>KPP!BF21-'Kppa 0.2.3'!BF21</f>
        <v>-1.2014649744210987E-5</v>
      </c>
      <c r="BG21" s="1">
        <f>KPP!BG21-'Kppa 0.2.3'!BG21</f>
        <v>-5.0092790717299181E-12</v>
      </c>
      <c r="BH21" s="1">
        <f>KPP!BH21-'Kppa 0.2.3'!BH21</f>
        <v>4.5838456652960539E-5</v>
      </c>
      <c r="BI21" s="1">
        <f>KPP!BI21-'Kppa 0.2.3'!BI21</f>
        <v>2.8960166421600209E-5</v>
      </c>
      <c r="BJ21" s="1">
        <f>KPP!BJ21-'Kppa 0.2.3'!BJ21</f>
        <v>-4.8333489849399988E-6</v>
      </c>
      <c r="BK21" s="1">
        <f>KPP!BK21-'Kppa 0.2.3'!BK21</f>
        <v>2.1696801438700342E-4</v>
      </c>
      <c r="BL21" s="1">
        <f>KPP!BL21-'Kppa 0.2.3'!BL21</f>
        <v>2.3039189261755039E-6</v>
      </c>
      <c r="BM21" s="1">
        <f>KPP!BM21-'Kppa 0.2.3'!BM21</f>
        <v>6.9068408173790479E-8</v>
      </c>
      <c r="BN21" s="1">
        <f>KPP!BN21-'Kppa 0.2.3'!BN21</f>
        <v>3.2747593017900111E-10</v>
      </c>
      <c r="BO21" s="1">
        <f>KPP!BO21-'Kppa 0.2.3'!BO21</f>
        <v>2.3731188582850162E-7</v>
      </c>
      <c r="BP21" s="1">
        <f>KPP!BP21-'Kppa 0.2.3'!BP21</f>
        <v>9.5605928937419614E-10</v>
      </c>
      <c r="BQ21" s="1">
        <f>KPP!BQ21-'Kppa 0.2.3'!BQ21</f>
        <v>4.7326692411520332E-7</v>
      </c>
      <c r="BR21" s="1">
        <f>KPP!BR21-'Kppa 0.2.3'!BR21</f>
        <v>-5.4374905518619985E-6</v>
      </c>
      <c r="BS21" s="1">
        <f>KPP!BS21-'Kppa 0.2.3'!BS21</f>
        <v>-6.7719258872380068E-5</v>
      </c>
      <c r="BT21" s="1">
        <f>KPP!BT21-'Kppa 0.2.3'!BT21</f>
        <v>-4.7134186755400146E-9</v>
      </c>
      <c r="BU21" s="1">
        <f>KPP!BU21-'Kppa 0.2.3'!BU21</f>
        <v>1.1010553494842022E-7</v>
      </c>
      <c r="BV21" s="1">
        <f>KPP!BV21-'Kppa 0.2.3'!BV21</f>
        <v>5.6267805868939964E-8</v>
      </c>
      <c r="BW21" s="1">
        <f>KPP!BW21-'Kppa 0.2.3'!BW21</f>
        <v>2.7832764423279913E-9</v>
      </c>
      <c r="BX21" s="1">
        <f>KPP!BX21-'Kppa 0.2.3'!BX21</f>
        <v>0</v>
      </c>
      <c r="BY21" s="1">
        <f>KPP!BY21-'Kppa 0.2.3'!BY21</f>
        <v>0</v>
      </c>
      <c r="BZ21" s="1">
        <f>KPP!BZ21-'Kppa 0.2.3'!BZ21</f>
        <v>0</v>
      </c>
      <c r="CA21" s="1">
        <f>KPP!CA21-'Kppa 0.2.3'!CA21</f>
        <v>0</v>
      </c>
      <c r="CB21" s="1">
        <f>KPP!CB21-'Kppa 0.2.3'!CB21</f>
        <v>0</v>
      </c>
    </row>
    <row r="22" spans="1:80" x14ac:dyDescent="0.2">
      <c r="A22" s="1">
        <f>KPP!A22-'Kppa 0.2.3'!A22</f>
        <v>0</v>
      </c>
      <c r="B22" s="1">
        <f>KPP!B22-'Kppa 0.2.3'!B22</f>
        <v>2.767485731889046E-5</v>
      </c>
      <c r="C22" s="1">
        <f>KPP!C22-'Kppa 0.2.3'!C22</f>
        <v>8.9833413276967436E-7</v>
      </c>
      <c r="D22" s="1">
        <f>KPP!D22-'Kppa 0.2.3'!D22</f>
        <v>3.7914233114219771E-5</v>
      </c>
      <c r="E22" s="1">
        <f>KPP!E22-'Kppa 0.2.3'!E22</f>
        <v>1.9455685802360033E-5</v>
      </c>
      <c r="F22" s="1">
        <f>KPP!F22-'Kppa 0.2.3'!F22</f>
        <v>5.6286174201879927E-5</v>
      </c>
      <c r="G22" s="1">
        <f>KPP!G22-'Kppa 0.2.3'!G22</f>
        <v>2.835905783198599E-5</v>
      </c>
      <c r="H22" s="1">
        <f>KPP!H22-'Kppa 0.2.3'!H22</f>
        <v>5.6135670770300974E-6</v>
      </c>
      <c r="I22" s="1">
        <f>KPP!I22-'Kppa 0.2.3'!I22</f>
        <v>1.7207069008012832E-5</v>
      </c>
      <c r="J22" s="1">
        <f>KPP!J22-'Kppa 0.2.3'!J22</f>
        <v>-2.7674112260803185E-5</v>
      </c>
      <c r="K22" s="1">
        <f>KPP!K22-'Kppa 0.2.3'!K22</f>
        <v>1.0819795371799299E-17</v>
      </c>
      <c r="L22" s="1">
        <f>KPP!L22-'Kppa 0.2.3'!L22</f>
        <v>-1.9082187692007896E-6</v>
      </c>
      <c r="M22" s="1">
        <f>KPP!M22-'Kppa 0.2.3'!M22</f>
        <v>7.7485796621198119E-8</v>
      </c>
      <c r="N22" s="1">
        <f>KPP!N22-'Kppa 0.2.3'!N22</f>
        <v>5.6596514911801468E-5</v>
      </c>
      <c r="O22" s="1">
        <f>KPP!O22-'Kppa 0.2.3'!O22</f>
        <v>6.3769303559830029E-5</v>
      </c>
      <c r="P22" s="1">
        <f>KPP!P22-'Kppa 0.2.3'!P22</f>
        <v>8.3500572325300891E-7</v>
      </c>
      <c r="Q22" s="1">
        <f>KPP!Q22-'Kppa 0.2.3'!Q22</f>
        <v>-2.1182930723593588E-8</v>
      </c>
      <c r="R22" s="1">
        <f>KPP!R22-'Kppa 0.2.3'!R22</f>
        <v>-6.7055036739121013E-4</v>
      </c>
      <c r="S22" s="1">
        <f>KPP!S22-'Kppa 0.2.3'!S22</f>
        <v>-1.3678158818088031E-7</v>
      </c>
      <c r="T22" s="1">
        <f>KPP!T22-'Kppa 0.2.3'!T22</f>
        <v>-9.5603006068860054E-8</v>
      </c>
      <c r="U22" s="1">
        <f>KPP!U22-'Kppa 0.2.3'!U22</f>
        <v>-1.1219185636700268E-5</v>
      </c>
      <c r="V22" s="1">
        <f>KPP!V22-'Kppa 0.2.3'!V22</f>
        <v>-5.3444082740196353E-5</v>
      </c>
      <c r="W22" s="1">
        <f>KPP!W22-'Kppa 0.2.3'!W22</f>
        <v>7.5427269961899136E-13</v>
      </c>
      <c r="X22" s="1">
        <f>KPP!X22-'Kppa 0.2.3'!X22</f>
        <v>-5.4976474679360038E-5</v>
      </c>
      <c r="Y22" s="1">
        <f>KPP!Y22-'Kppa 0.2.3'!Y22</f>
        <v>-4.8130140824099847E-6</v>
      </c>
      <c r="Z22" s="1">
        <f>KPP!Z22-'Kppa 0.2.3'!Z22</f>
        <v>1.8759690842411897E-6</v>
      </c>
      <c r="AA22" s="1">
        <f>KPP!AA22-'Kppa 0.2.3'!AA22</f>
        <v>6.1364194796449971E-5</v>
      </c>
      <c r="AB22" s="1">
        <f>KPP!AB22-'Kppa 0.2.3'!AB22</f>
        <v>5.2798784401810122E-10</v>
      </c>
      <c r="AC22" s="1">
        <f>KPP!AC22-'Kppa 0.2.3'!AC22</f>
        <v>5.2769149275489817E-24</v>
      </c>
      <c r="AD22" s="1">
        <f>KPP!AD22-'Kppa 0.2.3'!AD22</f>
        <v>-2.7723483722501621E-6</v>
      </c>
      <c r="AE22" s="1">
        <f>KPP!AE22-'Kppa 0.2.3'!AE22</f>
        <v>-6.711055661310153E-5</v>
      </c>
      <c r="AF22" s="1">
        <f>KPP!AF22-'Kppa 0.2.3'!AF22</f>
        <v>-2.0973831838379947E-5</v>
      </c>
      <c r="AG22" s="1">
        <f>KPP!AG22-'Kppa 0.2.3'!AG22</f>
        <v>3.9536191933298907E-8</v>
      </c>
      <c r="AH22" s="1">
        <f>KPP!AH22-'Kppa 0.2.3'!AH22</f>
        <v>4.3959556976503795E-9</v>
      </c>
      <c r="AI22" s="1">
        <f>KPP!AI22-'Kppa 0.2.3'!AI22</f>
        <v>3.1875039866829892E-7</v>
      </c>
      <c r="AJ22" s="1">
        <f>KPP!AJ22-'Kppa 0.2.3'!AJ22</f>
        <v>-2.5522566999150258E-6</v>
      </c>
      <c r="AK22" s="1">
        <f>KPP!AK22-'Kppa 0.2.3'!AK22</f>
        <v>1.0692216360120058E-6</v>
      </c>
      <c r="AL22" s="1">
        <f>KPP!AL22-'Kppa 0.2.3'!AL22</f>
        <v>2.680472142199599E-4</v>
      </c>
      <c r="AM22" s="1">
        <f>KPP!AM22-'Kppa 0.2.3'!AM22</f>
        <v>5.4620872946001741E-8</v>
      </c>
      <c r="AN22" s="1">
        <f>KPP!AN22-'Kppa 0.2.3'!AN22</f>
        <v>9.6976766423359647E-8</v>
      </c>
      <c r="AO22" s="1">
        <f>KPP!AO22-'Kppa 0.2.3'!AO22</f>
        <v>1.1565671996228988E-4</v>
      </c>
      <c r="AP22" s="1">
        <f>KPP!AP22-'Kppa 0.2.3'!AP22</f>
        <v>3.5477264702799948E-7</v>
      </c>
      <c r="AQ22" s="1">
        <f>KPP!AQ22-'Kppa 0.2.3'!AQ22</f>
        <v>5.04651265567993E-5</v>
      </c>
      <c r="AR22" s="1">
        <f>KPP!AR22-'Kppa 0.2.3'!AR22</f>
        <v>-2.4822142654007395E-5</v>
      </c>
      <c r="AS22" s="1">
        <f>KPP!AS22-'Kppa 0.2.3'!AS22</f>
        <v>-1.9800146223969937E-5</v>
      </c>
      <c r="AT22" s="1">
        <f>KPP!AT22-'Kppa 0.2.3'!AT22</f>
        <v>7.6425869018200907E-7</v>
      </c>
      <c r="AU22" s="1">
        <f>KPP!AU22-'Kppa 0.2.3'!AU22</f>
        <v>2.6301934148919905E-10</v>
      </c>
      <c r="AV22" s="1" t="e">
        <f>KPP!AV22-'Kppa 0.2.3'!AV22</f>
        <v>#VALUE!</v>
      </c>
      <c r="AW22" s="1">
        <f>KPP!AW22-'Kppa 0.2.3'!AW22</f>
        <v>2.3379647790259918E-7</v>
      </c>
      <c r="AX22" s="1" t="e">
        <f>KPP!AX22-'Kppa 0.2.3'!AX22</f>
        <v>#VALUE!</v>
      </c>
      <c r="AY22" s="1">
        <f>KPP!AY22-'Kppa 0.2.3'!AY22</f>
        <v>-8.2537350656800166E-8</v>
      </c>
      <c r="AZ22" s="1">
        <f>KPP!AZ22-'Kppa 0.2.3'!AZ22</f>
        <v>-3.1563801244220004E-9</v>
      </c>
      <c r="BA22" s="1">
        <f>KPP!BA22-'Kppa 0.2.3'!BA22</f>
        <v>2.0984144426075032E-20</v>
      </c>
      <c r="BB22" s="1" t="e">
        <f>KPP!BB22-'Kppa 0.2.3'!BB22</f>
        <v>#VALUE!</v>
      </c>
      <c r="BC22" s="1">
        <f>KPP!BC22-'Kppa 0.2.3'!BC22</f>
        <v>-5.4856596511409472E-8</v>
      </c>
      <c r="BD22" s="1">
        <f>KPP!BD22-'Kppa 0.2.3'!BD22</f>
        <v>-1.4249701129100123E-5</v>
      </c>
      <c r="BE22" s="1">
        <f>KPP!BE22-'Kppa 0.2.3'!BE22</f>
        <v>-8.1992776006699353E-5</v>
      </c>
      <c r="BF22" s="1">
        <f>KPP!BF22-'Kppa 0.2.3'!BF22</f>
        <v>-2.9847696753350708E-5</v>
      </c>
      <c r="BG22" s="1">
        <f>KPP!BG22-'Kppa 0.2.3'!BG22</f>
        <v>-9.0465657305898905E-12</v>
      </c>
      <c r="BH22" s="1">
        <f>KPP!BH22-'Kppa 0.2.3'!BH22</f>
        <v>7.8848278431219339E-5</v>
      </c>
      <c r="BI22" s="1">
        <f>KPP!BI22-'Kppa 0.2.3'!BI22</f>
        <v>3.7847436339300336E-5</v>
      </c>
      <c r="BJ22" s="1">
        <f>KPP!BJ22-'Kppa 0.2.3'!BJ22</f>
        <v>-1.0773064622179515E-5</v>
      </c>
      <c r="BK22" s="1">
        <f>KPP!BK22-'Kppa 0.2.3'!BK22</f>
        <v>1.5430181529899056E-4</v>
      </c>
      <c r="BL22" s="1">
        <f>KPP!BL22-'Kppa 0.2.3'!BL22</f>
        <v>2.6625161406102009E-6</v>
      </c>
      <c r="BM22" s="1">
        <f>KPP!BM22-'Kppa 0.2.3'!BM22</f>
        <v>5.5576195398529941E-8</v>
      </c>
      <c r="BN22" s="1">
        <f>KPP!BN22-'Kppa 0.2.3'!BN22</f>
        <v>5.0006475141300098E-10</v>
      </c>
      <c r="BO22" s="1">
        <f>KPP!BO22-'Kppa 0.2.3'!BO22</f>
        <v>4.0447830901500274E-7</v>
      </c>
      <c r="BP22" s="1">
        <f>KPP!BP22-'Kppa 0.2.3'!BP22</f>
        <v>1.7312578984289973E-9</v>
      </c>
      <c r="BQ22" s="1">
        <f>KPP!BQ22-'Kppa 0.2.3'!BQ22</f>
        <v>5.3426659965080144E-7</v>
      </c>
      <c r="BR22" s="1">
        <f>KPP!BR22-'Kppa 0.2.3'!BR22</f>
        <v>-6.6988834872719707E-6</v>
      </c>
      <c r="BS22" s="1">
        <f>KPP!BS22-'Kppa 0.2.3'!BS22</f>
        <v>-8.0089095262399733E-5</v>
      </c>
      <c r="BT22" s="1">
        <f>KPP!BT22-'Kppa 0.2.3'!BT22</f>
        <v>-1.6735229126480211E-8</v>
      </c>
      <c r="BU22" s="1">
        <f>KPP!BU22-'Kppa 0.2.3'!BU22</f>
        <v>2.0713068422097059E-7</v>
      </c>
      <c r="BV22" s="1">
        <f>KPP!BV22-'Kppa 0.2.3'!BV22</f>
        <v>1.1587371720380997E-7</v>
      </c>
      <c r="BW22" s="1">
        <f>KPP!BW22-'Kppa 0.2.3'!BW22</f>
        <v>2.2522456993849943E-9</v>
      </c>
      <c r="BX22" s="1">
        <f>KPP!BX22-'Kppa 0.2.3'!BX22</f>
        <v>0</v>
      </c>
      <c r="BY22" s="1">
        <f>KPP!BY22-'Kppa 0.2.3'!BY22</f>
        <v>0</v>
      </c>
      <c r="BZ22" s="1">
        <f>KPP!BZ22-'Kppa 0.2.3'!BZ22</f>
        <v>0</v>
      </c>
      <c r="CA22" s="1">
        <f>KPP!CA22-'Kppa 0.2.3'!CA22</f>
        <v>0</v>
      </c>
      <c r="CB22" s="1">
        <f>KPP!CB22-'Kppa 0.2.3'!CB22</f>
        <v>0</v>
      </c>
    </row>
    <row r="23" spans="1:80" x14ac:dyDescent="0.2">
      <c r="A23" s="1">
        <f>KPP!A23-'Kppa 0.2.3'!A23</f>
        <v>0</v>
      </c>
      <c r="B23" s="1">
        <f>KPP!B23-'Kppa 0.2.3'!B23</f>
        <v>3.4847480090859605E-5</v>
      </c>
      <c r="C23" s="1">
        <f>KPP!C23-'Kppa 0.2.3'!C23</f>
        <v>1.0023120601302879E-6</v>
      </c>
      <c r="D23" s="1">
        <f>KPP!D23-'Kppa 0.2.3'!D23</f>
        <v>7.025408086303031E-5</v>
      </c>
      <c r="E23" s="1">
        <f>KPP!E23-'Kppa 0.2.3'!E23</f>
        <v>3.7773930988230144E-5</v>
      </c>
      <c r="F23" s="1">
        <f>KPP!F23-'Kppa 0.2.3'!F23</f>
        <v>9.5830235052800014E-5</v>
      </c>
      <c r="G23" s="1">
        <f>KPP!G23-'Kppa 0.2.3'!G23</f>
        <v>4.9521373643060139E-5</v>
      </c>
      <c r="H23" s="1">
        <f>KPP!H23-'Kppa 0.2.3'!H23</f>
        <v>4.9170064954796172E-6</v>
      </c>
      <c r="I23" s="1">
        <f>KPP!I23-'Kppa 0.2.3'!I23</f>
        <v>1.504234288202122E-5</v>
      </c>
      <c r="J23" s="1">
        <f>KPP!J23-'Kppa 0.2.3'!J23</f>
        <v>-3.4846735032796616E-5</v>
      </c>
      <c r="K23" s="1">
        <f>KPP!K23-'Kppa 0.2.3'!K23</f>
        <v>-2.9006887003989724E-18</v>
      </c>
      <c r="L23" s="1">
        <f>KPP!L23-'Kppa 0.2.3'!L23</f>
        <v>-2.4406546212992625E-6</v>
      </c>
      <c r="M23" s="1">
        <f>KPP!M23-'Kppa 0.2.3'!M23</f>
        <v>-4.5649206340501336E-8</v>
      </c>
      <c r="N23" s="1">
        <f>KPP!N23-'Kppa 0.2.3'!N23</f>
        <v>2.9768807644900072E-5</v>
      </c>
      <c r="O23" s="1">
        <f>KPP!O23-'Kppa 0.2.3'!O23</f>
        <v>8.1338998204281629E-5</v>
      </c>
      <c r="P23" s="1">
        <f>KPP!P23-'Kppa 0.2.3'!P23</f>
        <v>6.478026524329853E-7</v>
      </c>
      <c r="Q23" s="1">
        <f>KPP!Q23-'Kppa 0.2.3'!Q23</f>
        <v>-1.0897184700879239E-7</v>
      </c>
      <c r="R23" s="1">
        <f>KPP!R23-'Kppa 0.2.3'!R23</f>
        <v>-1.00160379435943E-3</v>
      </c>
      <c r="S23" s="1">
        <f>KPP!S23-'Kppa 0.2.3'!S23</f>
        <v>-6.9866039024439979E-8</v>
      </c>
      <c r="T23" s="1">
        <f>KPP!T23-'Kppa 0.2.3'!T23</f>
        <v>-5.2949280635379732E-8</v>
      </c>
      <c r="U23" s="1">
        <f>KPP!U23-'Kppa 0.2.3'!U23</f>
        <v>-1.4099488065497795E-5</v>
      </c>
      <c r="V23" s="1">
        <f>KPP!V23-'Kppa 0.2.3'!V23</f>
        <v>-6.5194474137900138E-5</v>
      </c>
      <c r="W23" s="1">
        <f>KPP!W23-'Kppa 0.2.3'!W23</f>
        <v>5.8660983055789597E-13</v>
      </c>
      <c r="X23" s="1">
        <f>KPP!X23-'Kppa 0.2.3'!X23</f>
        <v>-5.7489212726130091E-5</v>
      </c>
      <c r="Y23" s="1">
        <f>KPP!Y23-'Kppa 0.2.3'!Y23</f>
        <v>-3.4493509454899948E-6</v>
      </c>
      <c r="Z23" s="1">
        <f>KPP!Z23-'Kppa 0.2.3'!Z23</f>
        <v>1.5889469397705055E-6</v>
      </c>
      <c r="AA23" s="1">
        <f>KPP!AA23-'Kppa 0.2.3'!AA23</f>
        <v>9.681505683212981E-5</v>
      </c>
      <c r="AB23" s="1">
        <f>KPP!AB23-'Kppa 0.2.3'!AB23</f>
        <v>4.3293779840459988E-10</v>
      </c>
      <c r="AC23" s="1">
        <f>KPP!AC23-'Kppa 0.2.3'!AC23</f>
        <v>5.3039250693319659E-24</v>
      </c>
      <c r="AD23" s="1">
        <f>KPP!AD23-'Kppa 0.2.3'!AD23</f>
        <v>-2.9732070694196353E-6</v>
      </c>
      <c r="AE23" s="1">
        <f>KPP!AE23-'Kppa 0.2.3'!AE23</f>
        <v>-7.8330951427101753E-5</v>
      </c>
      <c r="AF23" s="1">
        <f>KPP!AF23-'Kppa 0.2.3'!AF23</f>
        <v>-2.3669802734270148E-5</v>
      </c>
      <c r="AG23" s="1">
        <f>KPP!AG23-'Kppa 0.2.3'!AG23</f>
        <v>-8.0617544339984441E-9</v>
      </c>
      <c r="AH23" s="1">
        <f>KPP!AH23-'Kppa 0.2.3'!AH23</f>
        <v>-3.188217087540175E-9</v>
      </c>
      <c r="AI23" s="1">
        <f>KPP!AI23-'Kppa 0.2.3'!AI23</f>
        <v>2.4562999110420102E-7</v>
      </c>
      <c r="AJ23" s="1">
        <f>KPP!AJ23-'Kppa 0.2.3'!AJ23</f>
        <v>-2.7735859658540403E-6</v>
      </c>
      <c r="AK23" s="1">
        <f>KPP!AK23-'Kppa 0.2.3'!AK23</f>
        <v>1.1907202314239871E-6</v>
      </c>
      <c r="AL23" s="1">
        <f>KPP!AL23-'Kppa 0.2.3'!AL23</f>
        <v>3.7840689171452987E-4</v>
      </c>
      <c r="AM23" s="1">
        <f>KPP!AM23-'Kppa 0.2.3'!AM23</f>
        <v>-1.6738897723098632E-7</v>
      </c>
      <c r="AN23" s="1">
        <f>KPP!AN23-'Kppa 0.2.3'!AN23</f>
        <v>1.0055516879688896E-7</v>
      </c>
      <c r="AO23" s="1">
        <f>KPP!AO23-'Kppa 0.2.3'!AO23</f>
        <v>1.1261045021099259E-4</v>
      </c>
      <c r="AP23" s="1">
        <f>KPP!AP23-'Kppa 0.2.3'!AP23</f>
        <v>-3.1609982438000569E-7</v>
      </c>
      <c r="AQ23" s="1">
        <f>KPP!AQ23-'Kppa 0.2.3'!AQ23</f>
        <v>5.8913285497900342E-5</v>
      </c>
      <c r="AR23" s="1">
        <f>KPP!AR23-'Kppa 0.2.3'!AR23</f>
        <v>-3.4605719649999367E-5</v>
      </c>
      <c r="AS23" s="1">
        <f>KPP!AS23-'Kppa 0.2.3'!AS23</f>
        <v>-2.0300874683289779E-5</v>
      </c>
      <c r="AT23" s="1">
        <f>KPP!AT23-'Kppa 0.2.3'!AT23</f>
        <v>2.243116712729947E-7</v>
      </c>
      <c r="AU23" s="1">
        <f>KPP!AU23-'Kppa 0.2.3'!AU23</f>
        <v>2.2914927869780087E-10</v>
      </c>
      <c r="AV23" s="1" t="e">
        <f>KPP!AV23-'Kppa 0.2.3'!AV23</f>
        <v>#VALUE!</v>
      </c>
      <c r="AW23" s="1">
        <f>KPP!AW23-'Kppa 0.2.3'!AW23</f>
        <v>2.6137592618599644E-8</v>
      </c>
      <c r="AX23" s="1" t="e">
        <f>KPP!AX23-'Kppa 0.2.3'!AX23</f>
        <v>#VALUE!</v>
      </c>
      <c r="AY23" s="1">
        <f>KPP!AY23-'Kppa 0.2.3'!AY23</f>
        <v>-5.0457568849829859E-8</v>
      </c>
      <c r="AZ23" s="1">
        <f>KPP!AZ23-'Kppa 0.2.3'!AZ23</f>
        <v>-1.7282911810013033E-9</v>
      </c>
      <c r="BA23" s="1">
        <f>KPP!BA23-'Kppa 0.2.3'!BA23</f>
        <v>2.5534909610729922E-21</v>
      </c>
      <c r="BB23" s="1" t="e">
        <f>KPP!BB23-'Kppa 0.2.3'!BB23</f>
        <v>#VALUE!</v>
      </c>
      <c r="BC23" s="1">
        <f>KPP!BC23-'Kppa 0.2.3'!BC23</f>
        <v>-4.1431354046110101E-8</v>
      </c>
      <c r="BD23" s="1">
        <f>KPP!BD23-'Kppa 0.2.3'!BD23</f>
        <v>-1.1640876584999293E-5</v>
      </c>
      <c r="BE23" s="1">
        <f>KPP!BE23-'Kppa 0.2.3'!BE23</f>
        <v>-9.4520210451098235E-5</v>
      </c>
      <c r="BF23" s="1">
        <f>KPP!BF23-'Kppa 0.2.3'!BF23</f>
        <v>-5.004518803466973E-5</v>
      </c>
      <c r="BG23" s="1">
        <f>KPP!BG23-'Kppa 0.2.3'!BG23</f>
        <v>-6.9443229673199795E-12</v>
      </c>
      <c r="BH23" s="1">
        <f>KPP!BH23-'Kppa 0.2.3'!BH23</f>
        <v>1.1749022768656019E-4</v>
      </c>
      <c r="BI23" s="1">
        <f>KPP!BI23-'Kppa 0.2.3'!BI23</f>
        <v>4.1186729328099997E-5</v>
      </c>
      <c r="BJ23" s="1">
        <f>KPP!BJ23-'Kppa 0.2.3'!BJ23</f>
        <v>-1.6802433106690058E-5</v>
      </c>
      <c r="BK23" s="1">
        <f>KPP!BK23-'Kppa 0.2.3'!BK23</f>
        <v>-3.5834737272033568E-5</v>
      </c>
      <c r="BL23" s="1">
        <f>KPP!BL23-'Kppa 0.2.3'!BL23</f>
        <v>2.6045434654751955E-6</v>
      </c>
      <c r="BM23" s="1">
        <f>KPP!BM23-'Kppa 0.2.3'!BM23</f>
        <v>2.1230044355803005E-9</v>
      </c>
      <c r="BN23" s="1">
        <f>KPP!BN23-'Kppa 0.2.3'!BN23</f>
        <v>3.3269507955280083E-10</v>
      </c>
      <c r="BO23" s="1">
        <f>KPP!BO23-'Kppa 0.2.3'!BO23</f>
        <v>2.7416845653979862E-7</v>
      </c>
      <c r="BP23" s="1">
        <f>KPP!BP23-'Kppa 0.2.3'!BP23</f>
        <v>1.6196439036946994E-9</v>
      </c>
      <c r="BQ23" s="1">
        <f>KPP!BQ23-'Kppa 0.2.3'!BQ23</f>
        <v>2.8502904118240391E-7</v>
      </c>
      <c r="BR23" s="1">
        <f>KPP!BR23-'Kppa 0.2.3'!BR23</f>
        <v>-3.7535267360040193E-6</v>
      </c>
      <c r="BS23" s="1">
        <f>KPP!BS23-'Kppa 0.2.3'!BS23</f>
        <v>-4.4679518110919778E-5</v>
      </c>
      <c r="BT23" s="1">
        <f>KPP!BT23-'Kppa 0.2.3'!BT23</f>
        <v>-1.4621605019679917E-8</v>
      </c>
      <c r="BU23" s="1">
        <f>KPP!BU23-'Kppa 0.2.3'!BU23</f>
        <v>2.0003924012259852E-7</v>
      </c>
      <c r="BV23" s="1">
        <f>KPP!BV23-'Kppa 0.2.3'!BV23</f>
        <v>1.4718312262041057E-7</v>
      </c>
      <c r="BW23" s="1">
        <f>KPP!BW23-'Kppa 0.2.3'!BW23</f>
        <v>2.0547111597230289E-9</v>
      </c>
      <c r="BX23" s="1">
        <f>KPP!BX23-'Kppa 0.2.3'!BX23</f>
        <v>0</v>
      </c>
      <c r="BY23" s="1">
        <f>KPP!BY23-'Kppa 0.2.3'!BY23</f>
        <v>0</v>
      </c>
      <c r="BZ23" s="1">
        <f>KPP!BZ23-'Kppa 0.2.3'!BZ23</f>
        <v>0</v>
      </c>
      <c r="CA23" s="1">
        <f>KPP!CA23-'Kppa 0.2.3'!CA23</f>
        <v>0</v>
      </c>
      <c r="CB23" s="1">
        <f>KPP!CB23-'Kppa 0.2.3'!CB23</f>
        <v>0</v>
      </c>
    </row>
    <row r="24" spans="1:80" x14ac:dyDescent="0.2">
      <c r="A24" s="1">
        <f>KPP!A24-'Kppa 0.2.3'!A24</f>
        <v>0</v>
      </c>
      <c r="B24" s="1">
        <f>KPP!B24-'Kppa 0.2.3'!B24</f>
        <v>4.1158327156829745E-5</v>
      </c>
      <c r="C24" s="1">
        <f>KPP!C24-'Kppa 0.2.3'!C24</f>
        <v>1.022850334340096E-6</v>
      </c>
      <c r="D24" s="1">
        <f>KPP!D24-'Kppa 0.2.3'!D24</f>
        <v>9.8253274874670303E-5</v>
      </c>
      <c r="E24" s="1">
        <f>KPP!E24-'Kppa 0.2.3'!E24</f>
        <v>5.8345443877709773E-5</v>
      </c>
      <c r="F24" s="1">
        <f>KPP!F24-'Kppa 0.2.3'!F24</f>
        <v>1.3763782887046003E-4</v>
      </c>
      <c r="G24" s="1">
        <f>KPP!G24-'Kppa 0.2.3'!G24</f>
        <v>7.4936876197699955E-5</v>
      </c>
      <c r="H24" s="1">
        <f>KPP!H24-'Kppa 0.2.3'!H24</f>
        <v>4.5460344952506435E-6</v>
      </c>
      <c r="I24" s="1">
        <f>KPP!I24-'Kppa 0.2.3'!I24</f>
        <v>1.3619192582997597E-5</v>
      </c>
      <c r="J24" s="1">
        <f>KPP!J24-'Kppa 0.2.3'!J24</f>
        <v>-4.11575820989038E-5</v>
      </c>
      <c r="K24" s="1">
        <f>KPP!K24-'Kppa 0.2.3'!K24</f>
        <v>-1.2372813863299682E-17</v>
      </c>
      <c r="L24" s="1">
        <f>KPP!L24-'Kppa 0.2.3'!L24</f>
        <v>-2.9298012186006195E-6</v>
      </c>
      <c r="M24" s="1">
        <f>KPP!M24-'Kppa 0.2.3'!M24</f>
        <v>-7.5580830133499896E-8</v>
      </c>
      <c r="N24" s="1">
        <f>KPP!N24-'Kppa 0.2.3'!N24</f>
        <v>5.1218538484991416E-6</v>
      </c>
      <c r="O24" s="1">
        <f>KPP!O24-'Kppa 0.2.3'!O24</f>
        <v>9.955066472961023E-5</v>
      </c>
      <c r="P24" s="1">
        <f>KPP!P24-'Kppa 0.2.3'!P24</f>
        <v>3.4689512876800999E-7</v>
      </c>
      <c r="Q24" s="1">
        <f>KPP!Q24-'Kppa 0.2.3'!Q24</f>
        <v>-1.675994794365034E-7</v>
      </c>
      <c r="R24" s="1">
        <f>KPP!R24-'Kppa 0.2.3'!R24</f>
        <v>-1.3116971932683004E-3</v>
      </c>
      <c r="S24" s="1">
        <f>KPP!S24-'Kppa 0.2.3'!S24</f>
        <v>-3.0257379065980084E-8</v>
      </c>
      <c r="T24" s="1">
        <f>KPP!T24-'Kppa 0.2.3'!T24</f>
        <v>-1.6064290681450285E-8</v>
      </c>
      <c r="U24" s="1">
        <f>KPP!U24-'Kppa 0.2.3'!U24</f>
        <v>-1.6619398778098052E-5</v>
      </c>
      <c r="V24" s="1">
        <f>KPP!V24-'Kppa 0.2.3'!V24</f>
        <v>-7.4509586671999556E-5</v>
      </c>
      <c r="W24" s="1">
        <f>KPP!W24-'Kppa 0.2.3'!W24</f>
        <v>4.2589042136690053E-13</v>
      </c>
      <c r="X24" s="1">
        <f>KPP!X24-'Kppa 0.2.3'!X24</f>
        <v>-5.6002898214719925E-5</v>
      </c>
      <c r="Y24" s="1">
        <f>KPP!Y24-'Kppa 0.2.3'!Y24</f>
        <v>-2.270955568316901E-6</v>
      </c>
      <c r="Z24" s="1">
        <f>KPP!Z24-'Kppa 0.2.3'!Z24</f>
        <v>1.5449554518400999E-6</v>
      </c>
      <c r="AA24" s="1">
        <f>KPP!AA24-'Kppa 0.2.3'!AA24</f>
        <v>1.2628120152673996E-4</v>
      </c>
      <c r="AB24" s="1">
        <f>KPP!AB24-'Kppa 0.2.3'!AB24</f>
        <v>3.4934210821700066E-10</v>
      </c>
      <c r="AC24" s="1">
        <f>KPP!AC24-'Kppa 0.2.3'!AC24</f>
        <v>4.2584946271689568E-24</v>
      </c>
      <c r="AD24" s="1">
        <f>KPP!AD24-'Kppa 0.2.3'!AD24</f>
        <v>-3.4273109689097678E-6</v>
      </c>
      <c r="AE24" s="1">
        <f>KPP!AE24-'Kppa 0.2.3'!AE24</f>
        <v>-8.5517792894000688E-5</v>
      </c>
      <c r="AF24" s="1">
        <f>KPP!AF24-'Kppa 0.2.3'!AF24</f>
        <v>-2.4954605832860216E-5</v>
      </c>
      <c r="AG24" s="1">
        <f>KPP!AG24-'Kppa 0.2.3'!AG24</f>
        <v>-2.2468961974799137E-8</v>
      </c>
      <c r="AH24" s="1">
        <f>KPP!AH24-'Kppa 0.2.3'!AH24</f>
        <v>-5.3889156934901257E-9</v>
      </c>
      <c r="AI24" s="1">
        <f>KPP!AI24-'Kppa 0.2.3'!AI24</f>
        <v>8.1630386679401839E-8</v>
      </c>
      <c r="AJ24" s="1">
        <f>KPP!AJ24-'Kppa 0.2.3'!AJ24</f>
        <v>-2.559058800742013E-6</v>
      </c>
      <c r="AK24" s="1">
        <f>KPP!AK24-'Kppa 0.2.3'!AK24</f>
        <v>1.1456598660799936E-6</v>
      </c>
      <c r="AL24" s="1">
        <f>KPP!AL24-'Kppa 0.2.3'!AL24</f>
        <v>4.4250007204640028E-4</v>
      </c>
      <c r="AM24" s="1">
        <f>KPP!AM24-'Kppa 0.2.3'!AM24</f>
        <v>-3.093350233630013E-7</v>
      </c>
      <c r="AN24" s="1">
        <f>KPP!AN24-'Kppa 0.2.3'!AN24</f>
        <v>7.9610139488849486E-8</v>
      </c>
      <c r="AO24" s="1">
        <f>KPP!AO24-'Kppa 0.2.3'!AO24</f>
        <v>9.990517459899928E-5</v>
      </c>
      <c r="AP24" s="1">
        <f>KPP!AP24-'Kppa 0.2.3'!AP24</f>
        <v>-5.5788489299100994E-7</v>
      </c>
      <c r="AQ24" s="1">
        <f>KPP!AQ24-'Kppa 0.2.3'!AQ24</f>
        <v>6.4358073299398272E-5</v>
      </c>
      <c r="AR24" s="1">
        <f>KPP!AR24-'Kppa 0.2.3'!AR24</f>
        <v>-3.9467947458002306E-5</v>
      </c>
      <c r="AS24" s="1">
        <f>KPP!AS24-'Kppa 0.2.3'!AS24</f>
        <v>-1.9321029239959941E-5</v>
      </c>
      <c r="AT24" s="1">
        <f>KPP!AT24-'Kppa 0.2.3'!AT24</f>
        <v>-7.282866234500961E-8</v>
      </c>
      <c r="AU24" s="1">
        <f>KPP!AU24-'Kppa 0.2.3'!AU24</f>
        <v>1.2176602463240058E-10</v>
      </c>
      <c r="AV24" s="1" t="e">
        <f>KPP!AV24-'Kppa 0.2.3'!AV24</f>
        <v>#VALUE!</v>
      </c>
      <c r="AW24" s="1">
        <f>KPP!AW24-'Kppa 0.2.3'!AW24</f>
        <v>-1.7530874076670096E-7</v>
      </c>
      <c r="AX24" s="1" t="e">
        <f>KPP!AX24-'Kppa 0.2.3'!AX24</f>
        <v>#VALUE!</v>
      </c>
      <c r="AY24" s="1">
        <f>KPP!AY24-'Kppa 0.2.3'!AY24</f>
        <v>-2.7709271669397992E-8</v>
      </c>
      <c r="AZ24" s="1">
        <f>KPP!AZ24-'Kppa 0.2.3'!AZ24</f>
        <v>-8.0914008861639748E-10</v>
      </c>
      <c r="BA24" s="1">
        <f>KPP!BA24-'Kppa 0.2.3'!BA24</f>
        <v>1.0834517059870241E-22</v>
      </c>
      <c r="BB24" s="1" t="e">
        <f>KPP!BB24-'Kppa 0.2.3'!BB24</f>
        <v>#VALUE!</v>
      </c>
      <c r="BC24" s="1">
        <f>KPP!BC24-'Kppa 0.2.3'!BC24</f>
        <v>-2.8691820774249959E-8</v>
      </c>
      <c r="BD24" s="1">
        <f>KPP!BD24-'Kppa 0.2.3'!BD24</f>
        <v>5.9454845489914643E-7</v>
      </c>
      <c r="BE24" s="1">
        <f>KPP!BE24-'Kppa 0.2.3'!BE24</f>
        <v>-9.2479644188400018E-5</v>
      </c>
      <c r="BF24" s="1">
        <f>KPP!BF24-'Kppa 0.2.3'!BF24</f>
        <v>-6.4619794098519714E-5</v>
      </c>
      <c r="BG24" s="1">
        <f>KPP!BG24-'Kppa 0.2.3'!BG24</f>
        <v>-4.5711053538798358E-12</v>
      </c>
      <c r="BH24" s="1">
        <f>KPP!BH24-'Kppa 0.2.3'!BH24</f>
        <v>1.5532386622137996E-4</v>
      </c>
      <c r="BI24" s="1">
        <f>KPP!BI24-'Kppa 0.2.3'!BI24</f>
        <v>4.1326210712497313E-5</v>
      </c>
      <c r="BJ24" s="1">
        <f>KPP!BJ24-'Kppa 0.2.3'!BJ24</f>
        <v>-2.2964796942869653E-5</v>
      </c>
      <c r="BK24" s="1">
        <f>KPP!BK24-'Kppa 0.2.3'!BK24</f>
        <v>-1.4526488843602525E-4</v>
      </c>
      <c r="BL24" s="1">
        <f>KPP!BL24-'Kppa 0.2.3'!BL24</f>
        <v>2.4328697657294973E-6</v>
      </c>
      <c r="BM24" s="1">
        <f>KPP!BM24-'Kppa 0.2.3'!BM24</f>
        <v>-4.8304733359160756E-8</v>
      </c>
      <c r="BN24" s="1">
        <f>KPP!BN24-'Kppa 0.2.3'!BN24</f>
        <v>8.7824723122198752E-11</v>
      </c>
      <c r="BO24" s="1">
        <f>KPP!BO24-'Kppa 0.2.3'!BO24</f>
        <v>4.3204085944500352E-8</v>
      </c>
      <c r="BP24" s="1">
        <f>KPP!BP24-'Kppa 0.2.3'!BP24</f>
        <v>9.6446540168700577E-10</v>
      </c>
      <c r="BQ24" s="1">
        <f>KPP!BQ24-'Kppa 0.2.3'!BQ24</f>
        <v>7.0828680774056912E-9</v>
      </c>
      <c r="BR24" s="1">
        <f>KPP!BR24-'Kppa 0.2.3'!BR24</f>
        <v>-1.7101680452819902E-6</v>
      </c>
      <c r="BS24" s="1">
        <f>KPP!BS24-'Kppa 0.2.3'!BS24</f>
        <v>-2.0378950986350147E-5</v>
      </c>
      <c r="BT24" s="1">
        <f>KPP!BT24-'Kppa 0.2.3'!BT24</f>
        <v>-8.5397267990901489E-9</v>
      </c>
      <c r="BU24" s="1">
        <f>KPP!BU24-'Kppa 0.2.3'!BU24</f>
        <v>1.2335865145630045E-7</v>
      </c>
      <c r="BV24" s="1">
        <f>KPP!BV24-'Kppa 0.2.3'!BV24</f>
        <v>1.5359797765605017E-7</v>
      </c>
      <c r="BW24" s="1">
        <f>KPP!BW24-'Kppa 0.2.3'!BW24</f>
        <v>1.8192548443109998E-9</v>
      </c>
      <c r="BX24" s="1">
        <f>KPP!BX24-'Kppa 0.2.3'!BX24</f>
        <v>0</v>
      </c>
      <c r="BY24" s="1">
        <f>KPP!BY24-'Kppa 0.2.3'!BY24</f>
        <v>0</v>
      </c>
      <c r="BZ24" s="1">
        <f>KPP!BZ24-'Kppa 0.2.3'!BZ24</f>
        <v>0</v>
      </c>
      <c r="CA24" s="1">
        <f>KPP!CA24-'Kppa 0.2.3'!CA24</f>
        <v>0</v>
      </c>
      <c r="CB24" s="1">
        <f>KPP!CB24-'Kppa 0.2.3'!CB24</f>
        <v>0</v>
      </c>
    </row>
    <row r="25" spans="1:80" x14ac:dyDescent="0.2">
      <c r="A25" s="1">
        <f>KPP!A25-'Kppa 0.2.3'!A25</f>
        <v>0</v>
      </c>
      <c r="B25" s="1">
        <f>KPP!B25-'Kppa 0.2.3'!B25</f>
        <v>4.5813573805539992E-5</v>
      </c>
      <c r="C25" s="1">
        <f>KPP!C25-'Kppa 0.2.3'!C25</f>
        <v>9.6128035299977363E-7</v>
      </c>
      <c r="D25" s="1">
        <f>KPP!D25-'Kppa 0.2.3'!D25</f>
        <v>1.1685083162056055E-4</v>
      </c>
      <c r="E25" s="1">
        <f>KPP!E25-'Kppa 0.2.3'!E25</f>
        <v>7.9124682297790176E-5</v>
      </c>
      <c r="F25" s="1">
        <f>KPP!F25-'Kppa 0.2.3'!F25</f>
        <v>1.7722147014136939E-4</v>
      </c>
      <c r="G25" s="1">
        <f>KPP!G25-'Kppa 0.2.3'!G25</f>
        <v>1.026661980431001E-4</v>
      </c>
      <c r="H25" s="1">
        <f>KPP!H25-'Kppa 0.2.3'!H25</f>
        <v>4.493714637649783E-6</v>
      </c>
      <c r="I25" s="1">
        <f>KPP!I25-'Kppa 0.2.3'!I25</f>
        <v>1.3005423909001612E-5</v>
      </c>
      <c r="J25" s="1">
        <f>KPP!J25-'Kppa 0.2.3'!J25</f>
        <v>-4.5812828747604506E-5</v>
      </c>
      <c r="K25" s="1">
        <f>KPP!K25-'Kppa 0.2.3'!K25</f>
        <v>-1.7445851481701933E-17</v>
      </c>
      <c r="L25" s="1">
        <f>KPP!L25-'Kppa 0.2.3'!L25</f>
        <v>-3.3154521817992111E-6</v>
      </c>
      <c r="M25" s="1">
        <f>KPP!M25-'Kppa 0.2.3'!M25</f>
        <v>-6.8320395273410611E-8</v>
      </c>
      <c r="N25" s="1">
        <f>KPP!N25-'Kppa 0.2.3'!N25</f>
        <v>-9.0238131523999454E-6</v>
      </c>
      <c r="O25" s="1">
        <f>KPP!O25-'Kppa 0.2.3'!O25</f>
        <v>1.1701497655709943E-4</v>
      </c>
      <c r="P25" s="1">
        <f>KPP!P25-'Kppa 0.2.3'!P25</f>
        <v>5.6233976450018432E-8</v>
      </c>
      <c r="Q25" s="1">
        <f>KPP!Q25-'Kppa 0.2.3'!Q25</f>
        <v>-1.8425623525430453E-7</v>
      </c>
      <c r="R25" s="1">
        <f>KPP!R25-'Kppa 0.2.3'!R25</f>
        <v>-1.5771445026319109E-3</v>
      </c>
      <c r="S25" s="1">
        <f>KPP!S25-'Kppa 0.2.3'!S25</f>
        <v>-1.6592699833710034E-8</v>
      </c>
      <c r="T25" s="1">
        <f>KPP!T25-'Kppa 0.2.3'!T25</f>
        <v>-6.1944840576197781E-9</v>
      </c>
      <c r="U25" s="1">
        <f>KPP!U25-'Kppa 0.2.3'!U25</f>
        <v>-1.8461322356300505E-5</v>
      </c>
      <c r="V25" s="1">
        <f>KPP!V25-'Kppa 0.2.3'!V25</f>
        <v>-8.0207892201401843E-5</v>
      </c>
      <c r="W25" s="1">
        <f>KPP!W25-'Kppa 0.2.3'!W25</f>
        <v>2.0595687547380473E-13</v>
      </c>
      <c r="X25" s="1">
        <f>KPP!X25-'Kppa 0.2.3'!X25</f>
        <v>-5.1243747095269625E-5</v>
      </c>
      <c r="Y25" s="1">
        <f>KPP!Y25-'Kppa 0.2.3'!Y25</f>
        <v>-1.3948539901386018E-6</v>
      </c>
      <c r="Z25" s="1">
        <f>KPP!Z25-'Kppa 0.2.3'!Z25</f>
        <v>1.3836067301656037E-6</v>
      </c>
      <c r="AA25" s="1">
        <f>KPP!AA25-'Kppa 0.2.3'!AA25</f>
        <v>1.4792535590173964E-4</v>
      </c>
      <c r="AB25" s="1">
        <f>KPP!AB25-'Kppa 0.2.3'!AB25</f>
        <v>2.8973654428160035E-10</v>
      </c>
      <c r="AC25" s="1">
        <f>KPP!AC25-'Kppa 0.2.3'!AC25</f>
        <v>2.9965186597650691E-24</v>
      </c>
      <c r="AD25" s="1">
        <f>KPP!AD25-'Kppa 0.2.3'!AD25</f>
        <v>-4.1255495380797605E-6</v>
      </c>
      <c r="AE25" s="1">
        <f>KPP!AE25-'Kppa 0.2.3'!AE25</f>
        <v>-8.7869902131998412E-5</v>
      </c>
      <c r="AF25" s="1">
        <f>KPP!AF25-'Kppa 0.2.3'!AF25</f>
        <v>-2.4746032641520099E-5</v>
      </c>
      <c r="AG25" s="1">
        <f>KPP!AG25-'Kppa 0.2.3'!AG25</f>
        <v>-3.812090271419988E-8</v>
      </c>
      <c r="AH25" s="1">
        <f>KPP!AH25-'Kppa 0.2.3'!AH25</f>
        <v>-7.7845753003401021E-9</v>
      </c>
      <c r="AI25" s="1">
        <f>KPP!AI25-'Kppa 0.2.3'!AI25</f>
        <v>-4.9325596656697647E-8</v>
      </c>
      <c r="AJ25" s="1">
        <f>KPP!AJ25-'Kppa 0.2.3'!AJ25</f>
        <v>-2.2055636404609883E-6</v>
      </c>
      <c r="AK25" s="1">
        <f>KPP!AK25-'Kppa 0.2.3'!AK25</f>
        <v>8.4165670601900593E-7</v>
      </c>
      <c r="AL25" s="1">
        <f>KPP!AL25-'Kppa 0.2.3'!AL25</f>
        <v>4.7087320137560035E-4</v>
      </c>
      <c r="AM25" s="1">
        <f>KPP!AM25-'Kppa 0.2.3'!AM25</f>
        <v>-3.8373176359249653E-7</v>
      </c>
      <c r="AN25" s="1">
        <f>KPP!AN25-'Kppa 0.2.3'!AN25</f>
        <v>4.9466170422211205E-8</v>
      </c>
      <c r="AO25" s="1">
        <f>KPP!AO25-'Kppa 0.2.3'!AO25</f>
        <v>8.4468545978017007E-5</v>
      </c>
      <c r="AP25" s="1">
        <f>KPP!AP25-'Kppa 0.2.3'!AP25</f>
        <v>-6.3527514038499988E-7</v>
      </c>
      <c r="AQ25" s="1">
        <f>KPP!AQ25-'Kppa 0.2.3'!AQ25</f>
        <v>6.619331843170026E-5</v>
      </c>
      <c r="AR25" s="1">
        <f>KPP!AR25-'Kppa 0.2.3'!AR25</f>
        <v>-4.1798618506005969E-5</v>
      </c>
      <c r="AS25" s="1">
        <f>KPP!AS25-'Kppa 0.2.3'!AS25</f>
        <v>-1.7245641269700036E-5</v>
      </c>
      <c r="AT25" s="1">
        <f>KPP!AT25-'Kppa 0.2.3'!AT25</f>
        <v>-2.8664854659398234E-7</v>
      </c>
      <c r="AU25" s="1">
        <f>KPP!AU25-'Kppa 0.2.3'!AU25</f>
        <v>3.7177467558698607E-11</v>
      </c>
      <c r="AV25" s="1" t="e">
        <f>KPP!AV25-'Kppa 0.2.3'!AV25</f>
        <v>#VALUE!</v>
      </c>
      <c r="AW25" s="1">
        <f>KPP!AW25-'Kppa 0.2.3'!AW25</f>
        <v>-3.0362758243620105E-7</v>
      </c>
      <c r="AX25" s="1" t="e">
        <f>KPP!AX25-'Kppa 0.2.3'!AX25</f>
        <v>#VALUE!</v>
      </c>
      <c r="AY25" s="1">
        <f>KPP!AY25-'Kppa 0.2.3'!AY25</f>
        <v>-1.4015189736516993E-8</v>
      </c>
      <c r="AZ25" s="1">
        <f>KPP!AZ25-'Kppa 0.2.3'!AZ25</f>
        <v>-3.3902481176079958E-10</v>
      </c>
      <c r="BA25" s="1">
        <f>KPP!BA25-'Kppa 0.2.3'!BA25</f>
        <v>-4.9894210171570486E-23</v>
      </c>
      <c r="BB25" s="1" t="e">
        <f>KPP!BB25-'Kppa 0.2.3'!BB25</f>
        <v>#VALUE!</v>
      </c>
      <c r="BC25" s="1">
        <f>KPP!BC25-'Kppa 0.2.3'!BC25</f>
        <v>-1.8506947445698057E-8</v>
      </c>
      <c r="BD25" s="1">
        <f>KPP!BD25-'Kppa 0.2.3'!BD25</f>
        <v>2.0195225794199939E-5</v>
      </c>
      <c r="BE25" s="1">
        <f>KPP!BE25-'Kppa 0.2.3'!BE25</f>
        <v>-8.3069495231000157E-5</v>
      </c>
      <c r="BF25" s="1">
        <f>KPP!BF25-'Kppa 0.2.3'!BF25</f>
        <v>-7.3420259198720035E-5</v>
      </c>
      <c r="BG25" s="1">
        <f>KPP!BG25-'Kppa 0.2.3'!BG25</f>
        <v>-3.7140491091800704E-12</v>
      </c>
      <c r="BH25" s="1">
        <f>KPP!BH25-'Kppa 0.2.3'!BH25</f>
        <v>1.8322688045369941E-4</v>
      </c>
      <c r="BI25" s="1">
        <f>KPP!BI25-'Kppa 0.2.3'!BI25</f>
        <v>3.8256866709600323E-5</v>
      </c>
      <c r="BJ25" s="1">
        <f>KPP!BJ25-'Kppa 0.2.3'!BJ25</f>
        <v>-2.8061352371950427E-5</v>
      </c>
      <c r="BK25" s="1">
        <f>KPP!BK25-'Kppa 0.2.3'!BK25</f>
        <v>-2.024455362499844E-4</v>
      </c>
      <c r="BL25" s="1">
        <f>KPP!BL25-'Kppa 0.2.3'!BL25</f>
        <v>2.2418483908263898E-6</v>
      </c>
      <c r="BM25" s="1">
        <f>KPP!BM25-'Kppa 0.2.3'!BM25</f>
        <v>-7.9286979868239811E-8</v>
      </c>
      <c r="BN25" s="1">
        <f>KPP!BN25-'Kppa 0.2.3'!BN25</f>
        <v>-3.1621908960099935E-11</v>
      </c>
      <c r="BO25" s="1">
        <f>KPP!BO25-'Kppa 0.2.3'!BO25</f>
        <v>-9.4452360370098857E-8</v>
      </c>
      <c r="BP25" s="1">
        <f>KPP!BP25-'Kppa 0.2.3'!BP25</f>
        <v>4.8175631683299711E-10</v>
      </c>
      <c r="BQ25" s="1">
        <f>KPP!BQ25-'Kppa 0.2.3'!BQ25</f>
        <v>-1.6152169050140006E-7</v>
      </c>
      <c r="BR25" s="1">
        <f>KPP!BR25-'Kppa 0.2.3'!BR25</f>
        <v>-9.0337184033100187E-7</v>
      </c>
      <c r="BS25" s="1">
        <f>KPP!BS25-'Kppa 0.2.3'!BS25</f>
        <v>-1.1100969045069881E-5</v>
      </c>
      <c r="BT25" s="1">
        <f>KPP!BT25-'Kppa 0.2.3'!BT25</f>
        <v>-5.7771951276999365E-9</v>
      </c>
      <c r="BU25" s="1">
        <f>KPP!BU25-'Kppa 0.2.3'!BU25</f>
        <v>7.0586128360799913E-8</v>
      </c>
      <c r="BV25" s="1">
        <f>KPP!BV25-'Kppa 0.2.3'!BV25</f>
        <v>1.6554117774814028E-7</v>
      </c>
      <c r="BW25" s="1">
        <f>KPP!BW25-'Kppa 0.2.3'!BW25</f>
        <v>1.339751484513997E-9</v>
      </c>
      <c r="BX25" s="1">
        <f>KPP!BX25-'Kppa 0.2.3'!BX25</f>
        <v>0</v>
      </c>
      <c r="BY25" s="1">
        <f>KPP!BY25-'Kppa 0.2.3'!BY25</f>
        <v>0</v>
      </c>
      <c r="BZ25" s="1">
        <f>KPP!BZ25-'Kppa 0.2.3'!BZ25</f>
        <v>0</v>
      </c>
      <c r="CA25" s="1">
        <f>KPP!CA25-'Kppa 0.2.3'!CA25</f>
        <v>0</v>
      </c>
      <c r="CB25" s="1">
        <f>KPP!CB25-'Kppa 0.2.3'!CB25</f>
        <v>0</v>
      </c>
    </row>
    <row r="26" spans="1:80" x14ac:dyDescent="0.2">
      <c r="A26" s="1">
        <f>KPP!A26-'Kppa 0.2.3'!A26</f>
        <v>0</v>
      </c>
      <c r="B26" s="1">
        <f>KPP!B26-'Kppa 0.2.3'!B26</f>
        <v>4.8549577362189469E-5</v>
      </c>
      <c r="C26" s="1">
        <f>KPP!C26-'Kppa 0.2.3'!C26</f>
        <v>8.2918622482976156E-7</v>
      </c>
      <c r="D26" s="1">
        <f>KPP!D26-'Kppa 0.2.3'!D26</f>
        <v>1.2823597801881088E-4</v>
      </c>
      <c r="E26" s="1">
        <f>KPP!E26-'Kppa 0.2.3'!E26</f>
        <v>1.0029979837049979E-4</v>
      </c>
      <c r="F26" s="1">
        <f>KPP!F26-'Kppa 0.2.3'!F26</f>
        <v>2.1436231414449954E-4</v>
      </c>
      <c r="G26" s="1">
        <f>KPP!G26-'Kppa 0.2.3'!G26</f>
        <v>1.320415637541799E-4</v>
      </c>
      <c r="H26" s="1">
        <f>KPP!H26-'Kppa 0.2.3'!H26</f>
        <v>4.3536978611294699E-6</v>
      </c>
      <c r="I26" s="1">
        <f>KPP!I26-'Kppa 0.2.3'!I26</f>
        <v>1.2062190809986051E-5</v>
      </c>
      <c r="J26" s="1">
        <f>KPP!J26-'Kppa 0.2.3'!J26</f>
        <v>-4.8548832304200207E-5</v>
      </c>
      <c r="K26" s="1">
        <f>KPP!K26-'Kppa 0.2.3'!K26</f>
        <v>-2.094822746009902E-17</v>
      </c>
      <c r="L26" s="1">
        <f>KPP!L26-'Kppa 0.2.3'!L26</f>
        <v>-3.5727375491002161E-6</v>
      </c>
      <c r="M26" s="1">
        <f>KPP!M26-'Kppa 0.2.3'!M26</f>
        <v>-5.0969214659839877E-8</v>
      </c>
      <c r="N26" s="1">
        <f>KPP!N26-'Kppa 0.2.3'!N26</f>
        <v>-1.6131160321000357E-5</v>
      </c>
      <c r="O26" s="1">
        <f>KPP!O26-'Kppa 0.2.3'!O26</f>
        <v>1.2933734365525029E-4</v>
      </c>
      <c r="P26" s="1">
        <f>KPP!P26-'Kppa 0.2.3'!P26</f>
        <v>-1.9388259552899963E-7</v>
      </c>
      <c r="Q26" s="1">
        <f>KPP!Q26-'Kppa 0.2.3'!Q26</f>
        <v>-1.7537257439990107E-7</v>
      </c>
      <c r="R26" s="1">
        <f>KPP!R26-'Kppa 0.2.3'!R26</f>
        <v>-1.8000255543543404E-3</v>
      </c>
      <c r="S26" s="1">
        <f>KPP!S26-'Kppa 0.2.3'!S26</f>
        <v>-1.0783564055879881E-8</v>
      </c>
      <c r="T26" s="1">
        <f>KPP!T26-'Kppa 0.2.3'!T26</f>
        <v>-3.9855789789598884E-9</v>
      </c>
      <c r="U26" s="1">
        <f>KPP!U26-'Kppa 0.2.3'!U26</f>
        <v>-1.9523300889300044E-5</v>
      </c>
      <c r="V26" s="1">
        <f>KPP!V26-'Kppa 0.2.3'!V26</f>
        <v>-8.2163269306601006E-5</v>
      </c>
      <c r="W26" s="1">
        <f>KPP!W26-'Kppa 0.2.3'!W26</f>
        <v>1.9166232867097964E-14</v>
      </c>
      <c r="X26" s="1">
        <f>KPP!X26-'Kppa 0.2.3'!X26</f>
        <v>-4.4520216303600181E-5</v>
      </c>
      <c r="Y26" s="1">
        <f>KPP!Y26-'Kppa 0.2.3'!Y26</f>
        <v>-8.089017354703981E-7</v>
      </c>
      <c r="Z26" s="1">
        <f>KPP!Z26-'Kppa 0.2.3'!Z26</f>
        <v>1.2314456162844007E-6</v>
      </c>
      <c r="AA26" s="1">
        <f>KPP!AA26-'Kppa 0.2.3'!AA26</f>
        <v>1.6384864293705979E-4</v>
      </c>
      <c r="AB26" s="1">
        <f>KPP!AB26-'Kppa 0.2.3'!AB26</f>
        <v>2.5086395416369025E-10</v>
      </c>
      <c r="AC26" s="1">
        <f>KPP!AC26-'Kppa 0.2.3'!AC26</f>
        <v>1.6160444257639684E-24</v>
      </c>
      <c r="AD26" s="1">
        <f>KPP!AD26-'Kppa 0.2.3'!AD26</f>
        <v>-4.8893192051797582E-6</v>
      </c>
      <c r="AE26" s="1">
        <f>KPP!AE26-'Kppa 0.2.3'!AE26</f>
        <v>-8.5862238831398152E-5</v>
      </c>
      <c r="AF26" s="1">
        <f>KPP!AF26-'Kppa 0.2.3'!AF26</f>
        <v>-2.3325286623349876E-5</v>
      </c>
      <c r="AG26" s="1">
        <f>KPP!AG26-'Kppa 0.2.3'!AG26</f>
        <v>-4.8035117196180898E-8</v>
      </c>
      <c r="AH26" s="1">
        <f>KPP!AH26-'Kppa 0.2.3'!AH26</f>
        <v>-9.1030474350098478E-9</v>
      </c>
      <c r="AI26" s="1">
        <f>KPP!AI26-'Kppa 0.2.3'!AI26</f>
        <v>-1.1992837828159582E-7</v>
      </c>
      <c r="AJ26" s="1">
        <f>KPP!AJ26-'Kppa 0.2.3'!AJ26</f>
        <v>-1.8518181279630062E-6</v>
      </c>
      <c r="AK26" s="1">
        <f>KPP!AK26-'Kppa 0.2.3'!AK26</f>
        <v>4.4778356823600273E-7</v>
      </c>
      <c r="AL26" s="1">
        <f>KPP!AL26-'Kppa 0.2.3'!AL26</f>
        <v>4.7908945547360006E-4</v>
      </c>
      <c r="AM26" s="1">
        <f>KPP!AM26-'Kppa 0.2.3'!AM26</f>
        <v>-4.1105939089639595E-7</v>
      </c>
      <c r="AN26" s="1">
        <f>KPP!AN26-'Kppa 0.2.3'!AN26</f>
        <v>2.4569798485640063E-8</v>
      </c>
      <c r="AO26" s="1">
        <f>KPP!AO26-'Kppa 0.2.3'!AO26</f>
        <v>6.9726004962022969E-5</v>
      </c>
      <c r="AP26" s="1">
        <f>KPP!AP26-'Kppa 0.2.3'!AP26</f>
        <v>-6.5495074054900283E-7</v>
      </c>
      <c r="AQ26" s="1">
        <f>KPP!AQ26-'Kppa 0.2.3'!AQ26</f>
        <v>6.4753653151998491E-5</v>
      </c>
      <c r="AR26" s="1">
        <f>KPP!AR26-'Kppa 0.2.3'!AR26</f>
        <v>-4.3329865903996012E-5</v>
      </c>
      <c r="AS26" s="1">
        <f>KPP!AS26-'Kppa 0.2.3'!AS26</f>
        <v>-1.459930303896015E-5</v>
      </c>
      <c r="AT26" s="1">
        <f>KPP!AT26-'Kppa 0.2.3'!AT26</f>
        <v>-4.7322330808797055E-7</v>
      </c>
      <c r="AU26" s="1">
        <f>KPP!AU26-'Kppa 0.2.3'!AU26</f>
        <v>-1.8826296941302077E-11</v>
      </c>
      <c r="AV26" s="1" t="e">
        <f>KPP!AV26-'Kppa 0.2.3'!AV26</f>
        <v>#VALUE!</v>
      </c>
      <c r="AW26" s="1">
        <f>KPP!AW26-'Kppa 0.2.3'!AW26</f>
        <v>-3.7932519368519981E-7</v>
      </c>
      <c r="AX26" s="1" t="e">
        <f>KPP!AX26-'Kppa 0.2.3'!AX26</f>
        <v>#VALUE!</v>
      </c>
      <c r="AY26" s="1">
        <f>KPP!AY26-'Kppa 0.2.3'!AY26</f>
        <v>-6.6346673329720026E-9</v>
      </c>
      <c r="AZ26" s="1">
        <f>KPP!AZ26-'Kppa 0.2.3'!AZ26</f>
        <v>-1.3037334522927973E-10</v>
      </c>
      <c r="BA26" s="1">
        <f>KPP!BA26-'Kppa 0.2.3'!BA26</f>
        <v>-1.9768996846460114E-23</v>
      </c>
      <c r="BB26" s="1" t="e">
        <f>KPP!BB26-'Kppa 0.2.3'!BB26</f>
        <v>#VALUE!</v>
      </c>
      <c r="BC26" s="1">
        <f>KPP!BC26-'Kppa 0.2.3'!BC26</f>
        <v>-1.125773928257301E-8</v>
      </c>
      <c r="BD26" s="1">
        <f>KPP!BD26-'Kppa 0.2.3'!BD26</f>
        <v>4.3745568568398507E-5</v>
      </c>
      <c r="BE26" s="1">
        <f>KPP!BE26-'Kppa 0.2.3'!BE26</f>
        <v>-7.1192419537700891E-5</v>
      </c>
      <c r="BF26" s="1">
        <f>KPP!BF26-'Kppa 0.2.3'!BF26</f>
        <v>-7.7749176773649759E-5</v>
      </c>
      <c r="BG26" s="1">
        <f>KPP!BG26-'Kppa 0.2.3'!BG26</f>
        <v>-3.4448644059199184E-12</v>
      </c>
      <c r="BH26" s="1">
        <f>KPP!BH26-'Kppa 0.2.3'!BH26</f>
        <v>2.001036093039997E-4</v>
      </c>
      <c r="BI26" s="1">
        <f>KPP!BI26-'Kppa 0.2.3'!BI26</f>
        <v>3.2654719748500399E-5</v>
      </c>
      <c r="BJ26" s="1">
        <f>KPP!BJ26-'Kppa 0.2.3'!BJ26</f>
        <v>-3.1275053711230655E-5</v>
      </c>
      <c r="BK26" s="1">
        <f>KPP!BK26-'Kppa 0.2.3'!BK26</f>
        <v>-2.4290193046799802E-4</v>
      </c>
      <c r="BL26" s="1">
        <f>KPP!BL26-'Kppa 0.2.3'!BL26</f>
        <v>2.0781885990469998E-6</v>
      </c>
      <c r="BM26" s="1">
        <f>KPP!BM26-'Kppa 0.2.3'!BM26</f>
        <v>-9.6331514957299699E-8</v>
      </c>
      <c r="BN26" s="1">
        <f>KPP!BN26-'Kppa 0.2.3'!BN26</f>
        <v>-8.0477831563000125E-11</v>
      </c>
      <c r="BO26" s="1">
        <f>KPP!BO26-'Kppa 0.2.3'!BO26</f>
        <v>-1.6935510026199808E-7</v>
      </c>
      <c r="BP26" s="1">
        <f>KPP!BP26-'Kppa 0.2.3'!BP26</f>
        <v>1.3816420649299761E-10</v>
      </c>
      <c r="BQ26" s="1">
        <f>KPP!BQ26-'Kppa 0.2.3'!BQ26</f>
        <v>-2.6480293669519641E-7</v>
      </c>
      <c r="BR26" s="1">
        <f>KPP!BR26-'Kppa 0.2.3'!BR26</f>
        <v>-5.3811114793899772E-7</v>
      </c>
      <c r="BS26" s="1">
        <f>KPP!BS26-'Kppa 0.2.3'!BS26</f>
        <v>-6.9007843343600519E-6</v>
      </c>
      <c r="BT26" s="1">
        <f>KPP!BT26-'Kppa 0.2.3'!BT26</f>
        <v>-4.4797136665699463E-9</v>
      </c>
      <c r="BU26" s="1">
        <f>KPP!BU26-'Kppa 0.2.3'!BU26</f>
        <v>3.8594415725298753E-8</v>
      </c>
      <c r="BV26" s="1">
        <f>KPP!BV26-'Kppa 0.2.3'!BV26</f>
        <v>1.7687901071830156E-7</v>
      </c>
      <c r="BW26" s="1">
        <f>KPP!BW26-'Kppa 0.2.3'!BW26</f>
        <v>8.6845318147795414E-10</v>
      </c>
      <c r="BX26" s="1">
        <f>KPP!BX26-'Kppa 0.2.3'!BX26</f>
        <v>0</v>
      </c>
      <c r="BY26" s="1">
        <f>KPP!BY26-'Kppa 0.2.3'!BY26</f>
        <v>0</v>
      </c>
      <c r="BZ26" s="1">
        <f>KPP!BZ26-'Kppa 0.2.3'!BZ26</f>
        <v>0</v>
      </c>
      <c r="CA26" s="1">
        <f>KPP!CA26-'Kppa 0.2.3'!CA26</f>
        <v>0</v>
      </c>
      <c r="CB26" s="1">
        <f>KPP!CB26-'Kppa 0.2.3'!CB26</f>
        <v>0</v>
      </c>
    </row>
    <row r="27" spans="1:80" x14ac:dyDescent="0.2">
      <c r="A27" s="1">
        <f>KPP!A27-'Kppa 0.2.3'!A27</f>
        <v>0</v>
      </c>
      <c r="B27" s="1">
        <f>KPP!B27-'Kppa 0.2.3'!B27</f>
        <v>4.9653950347200437E-5</v>
      </c>
      <c r="C27" s="1">
        <f>KPP!C27-'Kppa 0.2.3'!C27</f>
        <v>6.5377292059014269E-7</v>
      </c>
      <c r="D27" s="1">
        <f>KPP!D27-'Kppa 0.2.3'!D27</f>
        <v>1.3460867550700063E-4</v>
      </c>
      <c r="E27" s="1">
        <f>KPP!E27-'Kppa 0.2.3'!E27</f>
        <v>1.2165677804400025E-4</v>
      </c>
      <c r="F27" s="1">
        <f>KPP!F27-'Kppa 0.2.3'!F27</f>
        <v>2.4959259952558009E-4</v>
      </c>
      <c r="G27" s="1">
        <f>KPP!G27-'Kppa 0.2.3'!G27</f>
        <v>1.625703596251E-4</v>
      </c>
      <c r="H27" s="1">
        <f>KPP!H27-'Kppa 0.2.3'!H27</f>
        <v>4.0025049187000783E-6</v>
      </c>
      <c r="I27" s="1">
        <f>KPP!I27-'Kppa 0.2.3'!I27</f>
        <v>1.0471045213011898E-5</v>
      </c>
      <c r="J27" s="1">
        <f>KPP!J27-'Kppa 0.2.3'!J27</f>
        <v>-4.9653205289199032E-5</v>
      </c>
      <c r="K27" s="1">
        <f>KPP!K27-'Kppa 0.2.3'!K27</f>
        <v>-2.3633110932802958E-17</v>
      </c>
      <c r="L27" s="1">
        <f>KPP!L27-'Kppa 0.2.3'!L27</f>
        <v>-3.7168138270014112E-6</v>
      </c>
      <c r="M27" s="1">
        <f>KPP!M27-'Kppa 0.2.3'!M27</f>
        <v>-3.4159262746889995E-8</v>
      </c>
      <c r="N27" s="1">
        <f>KPP!N27-'Kppa 0.2.3'!N27</f>
        <v>-1.7990993504199762E-5</v>
      </c>
      <c r="O27" s="1">
        <f>KPP!O27-'Kppa 0.2.3'!O27</f>
        <v>1.3582352586857978E-4</v>
      </c>
      <c r="P27" s="1">
        <f>KPP!P27-'Kppa 0.2.3'!P27</f>
        <v>-3.8826961589098438E-7</v>
      </c>
      <c r="Q27" s="1">
        <f>KPP!Q27-'Kppa 0.2.3'!Q27</f>
        <v>-1.5413003762859961E-7</v>
      </c>
      <c r="R27" s="1">
        <f>KPP!R27-'Kppa 0.2.3'!R27</f>
        <v>-1.9880020434442005E-3</v>
      </c>
      <c r="S27" s="1">
        <f>KPP!S27-'Kppa 0.2.3'!S27</f>
        <v>-7.5646989859099198E-9</v>
      </c>
      <c r="T27" s="1">
        <f>KPP!T27-'Kppa 0.2.3'!T27</f>
        <v>-3.5308313454600344E-9</v>
      </c>
      <c r="U27" s="1">
        <f>KPP!U27-'Kppa 0.2.3'!U27</f>
        <v>-1.9925275898899711E-5</v>
      </c>
      <c r="V27" s="1">
        <f>KPP!V27-'Kppa 0.2.3'!V27</f>
        <v>-8.117908361160095E-5</v>
      </c>
      <c r="W27" s="1">
        <f>KPP!W27-'Kppa 0.2.3'!W27</f>
        <v>-1.1993717485299649E-13</v>
      </c>
      <c r="X27" s="1">
        <f>KPP!X27-'Kppa 0.2.3'!X27</f>
        <v>-3.7193533149820334E-5</v>
      </c>
      <c r="Y27" s="1">
        <f>KPP!Y27-'Kppa 0.2.3'!Y27</f>
        <v>-4.4785468282089957E-7</v>
      </c>
      <c r="Z27" s="1">
        <f>KPP!Z27-'Kppa 0.2.3'!Z27</f>
        <v>1.1190555327326963E-6</v>
      </c>
      <c r="AA27" s="1">
        <f>KPP!AA27-'Kppa 0.2.3'!AA27</f>
        <v>1.7581757365246926E-4</v>
      </c>
      <c r="AB27" s="1">
        <f>KPP!AB27-'Kppa 0.2.3'!AB27</f>
        <v>2.2675179076830001E-10</v>
      </c>
      <c r="AC27" s="1">
        <f>KPP!AC27-'Kppa 0.2.3'!AC27</f>
        <v>2.9201599447799549E-25</v>
      </c>
      <c r="AD27" s="1">
        <f>KPP!AD27-'Kppa 0.2.3'!AD27</f>
        <v>-5.6375431380303875E-6</v>
      </c>
      <c r="AE27" s="1">
        <f>KPP!AE27-'Kppa 0.2.3'!AE27</f>
        <v>-8.0852434121900935E-5</v>
      </c>
      <c r="AF27" s="1">
        <f>KPP!AF27-'Kppa 0.2.3'!AF27</f>
        <v>-2.1173368306369976E-5</v>
      </c>
      <c r="AG27" s="1">
        <f>KPP!AG27-'Kppa 0.2.3'!AG27</f>
        <v>-5.2121192015299641E-8</v>
      </c>
      <c r="AH27" s="1">
        <f>KPP!AH27-'Kppa 0.2.3'!AH27</f>
        <v>-9.5212963744900327E-9</v>
      </c>
      <c r="AI27" s="1">
        <f>KPP!AI27-'Kppa 0.2.3'!AI27</f>
        <v>-1.5236950138359986E-7</v>
      </c>
      <c r="AJ27" s="1">
        <f>KPP!AJ27-'Kppa 0.2.3'!AJ27</f>
        <v>-1.5445200223220218E-6</v>
      </c>
      <c r="AK27" s="1">
        <f>KPP!AK27-'Kppa 0.2.3'!AK27</f>
        <v>7.8208106991988153E-8</v>
      </c>
      <c r="AL27" s="1">
        <f>KPP!AL27-'Kppa 0.2.3'!AL27</f>
        <v>4.7630229720440134E-4</v>
      </c>
      <c r="AM27" s="1">
        <f>KPP!AM27-'Kppa 0.2.3'!AM27</f>
        <v>-4.0827605272930037E-7</v>
      </c>
      <c r="AN27" s="1">
        <f>KPP!AN27-'Kppa 0.2.3'!AN27</f>
        <v>7.6063076434297822E-9</v>
      </c>
      <c r="AO27" s="1">
        <f>KPP!AO27-'Kppa 0.2.3'!AO27</f>
        <v>5.7871896665007139E-5</v>
      </c>
      <c r="AP27" s="1">
        <f>KPP!AP27-'Kppa 0.2.3'!AP27</f>
        <v>-6.4269151345230609E-7</v>
      </c>
      <c r="AQ27" s="1">
        <f>KPP!AQ27-'Kppa 0.2.3'!AQ27</f>
        <v>6.1037585688299839E-5</v>
      </c>
      <c r="AR27" s="1">
        <f>KPP!AR27-'Kppa 0.2.3'!AR27</f>
        <v>-4.4492199012993727E-5</v>
      </c>
      <c r="AS27" s="1">
        <f>KPP!AS27-'Kppa 0.2.3'!AS27</f>
        <v>-1.1873382671399911E-5</v>
      </c>
      <c r="AT27" s="1">
        <f>KPP!AT27-'Kppa 0.2.3'!AT27</f>
        <v>-6.1848528939200472E-7</v>
      </c>
      <c r="AU27" s="1">
        <f>KPP!AU27-'Kppa 0.2.3'!AU27</f>
        <v>-5.5383677695601913E-11</v>
      </c>
      <c r="AV27" s="1" t="e">
        <f>KPP!AV27-'Kppa 0.2.3'!AV27</f>
        <v>#VALUE!</v>
      </c>
      <c r="AW27" s="1">
        <f>KPP!AW27-'Kppa 0.2.3'!AW27</f>
        <v>-4.2119343868350265E-7</v>
      </c>
      <c r="AX27" s="1" t="e">
        <f>KPP!AX27-'Kppa 0.2.3'!AX27</f>
        <v>#VALUE!</v>
      </c>
      <c r="AY27" s="1">
        <f>KPP!AY27-'Kppa 0.2.3'!AY27</f>
        <v>-2.9788549095189015E-9</v>
      </c>
      <c r="AZ27" s="1">
        <f>KPP!AZ27-'Kppa 0.2.3'!AZ27</f>
        <v>-4.6997949767280087E-11</v>
      </c>
      <c r="BA27" s="1">
        <f>KPP!BA27-'Kppa 0.2.3'!BA27</f>
        <v>-5.0834502681190101E-24</v>
      </c>
      <c r="BB27" s="1" t="e">
        <f>KPP!BB27-'Kppa 0.2.3'!BB27</f>
        <v>#VALUE!</v>
      </c>
      <c r="BC27" s="1">
        <f>KPP!BC27-'Kppa 0.2.3'!BC27</f>
        <v>-6.5380572232579767E-9</v>
      </c>
      <c r="BD27" s="1">
        <f>KPP!BD27-'Kppa 0.2.3'!BD27</f>
        <v>6.7543587099799102E-5</v>
      </c>
      <c r="BE27" s="1">
        <f>KPP!BE27-'Kppa 0.2.3'!BE27</f>
        <v>-5.8845292591600332E-5</v>
      </c>
      <c r="BF27" s="1">
        <f>KPP!BF27-'Kppa 0.2.3'!BF27</f>
        <v>-7.8717352317769426E-5</v>
      </c>
      <c r="BG27" s="1">
        <f>KPP!BG27-'Kppa 0.2.3'!BG27</f>
        <v>-3.3633490495898554E-12</v>
      </c>
      <c r="BH27" s="1">
        <f>KPP!BH27-'Kppa 0.2.3'!BH27</f>
        <v>2.0854270525520052E-4</v>
      </c>
      <c r="BI27" s="1">
        <f>KPP!BI27-'Kppa 0.2.3'!BI27</f>
        <v>2.5535592023600423E-5</v>
      </c>
      <c r="BJ27" s="1">
        <f>KPP!BJ27-'Kppa 0.2.3'!BJ27</f>
        <v>-3.2618482153970278E-5</v>
      </c>
      <c r="BK27" s="1">
        <f>KPP!BK27-'Kppa 0.2.3'!BK27</f>
        <v>-2.7425015665100139E-4</v>
      </c>
      <c r="BL27" s="1">
        <f>KPP!BL27-'Kppa 0.2.3'!BL27</f>
        <v>1.9530915032881007E-6</v>
      </c>
      <c r="BM27" s="1">
        <f>KPP!BM27-'Kppa 0.2.3'!BM27</f>
        <v>-1.0445038506442059E-7</v>
      </c>
      <c r="BN27" s="1">
        <f>KPP!BN27-'Kppa 0.2.3'!BN27</f>
        <v>-9.5305317558900255E-11</v>
      </c>
      <c r="BO27" s="1">
        <f>KPP!BO27-'Kppa 0.2.3'!BO27</f>
        <v>-2.0917468357729976E-7</v>
      </c>
      <c r="BP27" s="1">
        <f>KPP!BP27-'Kppa 0.2.3'!BP27</f>
        <v>-1.1738930369819251E-10</v>
      </c>
      <c r="BQ27" s="1">
        <f>KPP!BQ27-'Kppa 0.2.3'!BQ27</f>
        <v>-3.3452727190399535E-7</v>
      </c>
      <c r="BR27" s="1">
        <f>KPP!BR27-'Kppa 0.2.3'!BR27</f>
        <v>-3.3733652504679558E-7</v>
      </c>
      <c r="BS27" s="1">
        <f>KPP!BS27-'Kppa 0.2.3'!BS27</f>
        <v>-4.4827337173400199E-6</v>
      </c>
      <c r="BT27" s="1">
        <f>KPP!BT27-'Kppa 0.2.3'!BT27</f>
        <v>-3.7001063255999157E-9</v>
      </c>
      <c r="BU27" s="1">
        <f>KPP!BU27-'Kppa 0.2.3'!BU27</f>
        <v>1.9310606863001749E-8</v>
      </c>
      <c r="BV27" s="1">
        <f>KPP!BV27-'Kppa 0.2.3'!BV27</f>
        <v>1.8288677999039918E-7</v>
      </c>
      <c r="BW27" s="1">
        <f>KPP!BW27-'Kppa 0.2.3'!BW27</f>
        <v>4.6913102943802244E-10</v>
      </c>
      <c r="BX27" s="1">
        <f>KPP!BX27-'Kppa 0.2.3'!BX27</f>
        <v>0</v>
      </c>
      <c r="BY27" s="1">
        <f>KPP!BY27-'Kppa 0.2.3'!BY27</f>
        <v>0</v>
      </c>
      <c r="BZ27" s="1">
        <f>KPP!BZ27-'Kppa 0.2.3'!BZ27</f>
        <v>0</v>
      </c>
      <c r="CA27" s="1">
        <f>KPP!CA27-'Kppa 0.2.3'!CA27</f>
        <v>0</v>
      </c>
      <c r="CB27" s="1">
        <f>KPP!CB27-'Kppa 0.2.3'!CB27</f>
        <v>0</v>
      </c>
    </row>
    <row r="28" spans="1:80" x14ac:dyDescent="0.2">
      <c r="A28" s="1">
        <f>KPP!A28-'Kppa 0.2.3'!A28</f>
        <v>0</v>
      </c>
      <c r="B28" s="1">
        <f>KPP!B28-'Kppa 0.2.3'!B28</f>
        <v>4.9466196665699097E-5</v>
      </c>
      <c r="C28" s="1">
        <f>KPP!C28-'Kppa 0.2.3'!C28</f>
        <v>4.5577550977001641E-7</v>
      </c>
      <c r="D28" s="1">
        <f>KPP!D28-'Kppa 0.2.3'!D28</f>
        <v>1.376838923553992E-4</v>
      </c>
      <c r="E28" s="1">
        <f>KPP!E28-'Kppa 0.2.3'!E28</f>
        <v>1.4267952157036995E-4</v>
      </c>
      <c r="F28" s="1">
        <f>KPP!F28-'Kppa 0.2.3'!F28</f>
        <v>2.8337751293069056E-4</v>
      </c>
      <c r="G28" s="1">
        <f>KPP!G28-'Kppa 0.2.3'!G28</f>
        <v>1.936976854008802E-4</v>
      </c>
      <c r="H28" s="1">
        <f>KPP!H28-'Kppa 0.2.3'!H28</f>
        <v>3.4414963642100116E-6</v>
      </c>
      <c r="I28" s="1">
        <f>KPP!I28-'Kppa 0.2.3'!I28</f>
        <v>8.2694768200053392E-6</v>
      </c>
      <c r="J28" s="1">
        <f>KPP!J28-'Kppa 0.2.3'!J28</f>
        <v>-4.9465451607597077E-5</v>
      </c>
      <c r="K28" s="1">
        <f>KPP!K28-'Kppa 0.2.3'!K28</f>
        <v>-2.5371874577099867E-17</v>
      </c>
      <c r="L28" s="1">
        <f>KPP!L28-'Kppa 0.2.3'!L28</f>
        <v>-3.7676632846008612E-6</v>
      </c>
      <c r="M28" s="1">
        <f>KPP!M28-'Kppa 0.2.3'!M28</f>
        <v>-2.1302431817907974E-8</v>
      </c>
      <c r="N28" s="1">
        <f>KPP!N28-'Kppa 0.2.3'!N28</f>
        <v>-1.6159039602500064E-5</v>
      </c>
      <c r="O28" s="1">
        <f>KPP!O28-'Kppa 0.2.3'!O28</f>
        <v>1.3753276433180021E-4</v>
      </c>
      <c r="P28" s="1">
        <f>KPP!P28-'Kppa 0.2.3'!P28</f>
        <v>-5.2494058497000147E-7</v>
      </c>
      <c r="Q28" s="1">
        <f>KPP!Q28-'Kppa 0.2.3'!Q28</f>
        <v>-1.2883286649660095E-7</v>
      </c>
      <c r="R28" s="1">
        <f>KPP!R28-'Kppa 0.2.3'!R28</f>
        <v>-2.1471003801650998E-3</v>
      </c>
      <c r="S28" s="1">
        <f>KPP!S28-'Kppa 0.2.3'!S28</f>
        <v>-5.5575258090699629E-9</v>
      </c>
      <c r="T28" s="1">
        <f>KPP!T28-'Kppa 0.2.3'!T28</f>
        <v>-3.4782557476798455E-9</v>
      </c>
      <c r="U28" s="1">
        <f>KPP!U28-'Kppa 0.2.3'!U28</f>
        <v>-1.9807239248000041E-5</v>
      </c>
      <c r="V28" s="1">
        <f>KPP!V28-'Kppa 0.2.3'!V28</f>
        <v>-7.807339386150039E-5</v>
      </c>
      <c r="W28" s="1">
        <f>KPP!W28-'Kppa 0.2.3'!W28</f>
        <v>-2.1611207657450514E-13</v>
      </c>
      <c r="X28" s="1">
        <f>KPP!X28-'Kppa 0.2.3'!X28</f>
        <v>-3.014651391949983E-5</v>
      </c>
      <c r="Y28" s="1">
        <f>KPP!Y28-'Kppa 0.2.3'!Y28</f>
        <v>-2.3856817268745944E-7</v>
      </c>
      <c r="Z28" s="1">
        <f>KPP!Z28-'Kppa 0.2.3'!Z28</f>
        <v>1.0375505462730029E-6</v>
      </c>
      <c r="AA28" s="1">
        <f>KPP!AA28-'Kppa 0.2.3'!AA28</f>
        <v>1.8503734430666986E-4</v>
      </c>
      <c r="AB28" s="1">
        <f>KPP!AB28-'Kppa 0.2.3'!AB28</f>
        <v>2.1075890506950074E-10</v>
      </c>
      <c r="AC28" s="1">
        <f>KPP!AC28-'Kppa 0.2.3'!AC28</f>
        <v>-8.5011160123793053E-25</v>
      </c>
      <c r="AD28" s="1">
        <f>KPP!AD28-'Kppa 0.2.3'!AD28</f>
        <v>-6.3257750565299739E-6</v>
      </c>
      <c r="AE28" s="1">
        <f>KPP!AE28-'Kppa 0.2.3'!AE28</f>
        <v>-7.4040124416899569E-5</v>
      </c>
      <c r="AF28" s="1">
        <f>KPP!AF28-'Kppa 0.2.3'!AF28</f>
        <v>-1.8677687885230044E-5</v>
      </c>
      <c r="AG28" s="1">
        <f>KPP!AG28-'Kppa 0.2.3'!AG28</f>
        <v>-5.2215892151630492E-8</v>
      </c>
      <c r="AH28" s="1">
        <f>KPP!AH28-'Kppa 0.2.3'!AH28</f>
        <v>-9.3786606772900377E-9</v>
      </c>
      <c r="AI28" s="1">
        <f>KPP!AI28-'Kppa 0.2.3'!AI28</f>
        <v>-1.6078394819899855E-7</v>
      </c>
      <c r="AJ28" s="1">
        <f>KPP!AJ28-'Kppa 0.2.3'!AJ28</f>
        <v>-1.2868083690729883E-6</v>
      </c>
      <c r="AK28" s="1">
        <f>KPP!AK28-'Kppa 0.2.3'!AK28</f>
        <v>-2.2020268036299301E-7</v>
      </c>
      <c r="AL28" s="1">
        <f>KPP!AL28-'Kppa 0.2.3'!AL28</f>
        <v>4.6747675723360013E-4</v>
      </c>
      <c r="AM28" s="1">
        <f>KPP!AM28-'Kppa 0.2.3'!AM28</f>
        <v>-3.8728298861299965E-7</v>
      </c>
      <c r="AN28" s="1">
        <f>KPP!AN28-'Kppa 0.2.3'!AN28</f>
        <v>-2.7016030081806268E-9</v>
      </c>
      <c r="AO28" s="1">
        <f>KPP!AO28-'Kppa 0.2.3'!AO28</f>
        <v>5.0018958732023222E-5</v>
      </c>
      <c r="AP28" s="1">
        <f>KPP!AP28-'Kppa 0.2.3'!AP28</f>
        <v>-6.0988063686768905E-7</v>
      </c>
      <c r="AQ28" s="1">
        <f>KPP!AQ28-'Kppa 0.2.3'!AQ28</f>
        <v>5.5928786862897983E-5</v>
      </c>
      <c r="AR28" s="1">
        <f>KPP!AR28-'Kppa 0.2.3'!AR28</f>
        <v>-4.538551600699603E-5</v>
      </c>
      <c r="AS28" s="1">
        <f>KPP!AS28-'Kppa 0.2.3'!AS28</f>
        <v>-9.3605477588660753E-6</v>
      </c>
      <c r="AT28" s="1">
        <f>KPP!AT28-'Kppa 0.2.3'!AT28</f>
        <v>-7.1452526443800397E-7</v>
      </c>
      <c r="AU28" s="1">
        <f>KPP!AU28-'Kppa 0.2.3'!AU28</f>
        <v>-7.7633266839199113E-11</v>
      </c>
      <c r="AV28" s="1" t="e">
        <f>KPP!AV28-'Kppa 0.2.3'!AV28</f>
        <v>#VALUE!</v>
      </c>
      <c r="AW28" s="1">
        <f>KPP!AW28-'Kppa 0.2.3'!AW28</f>
        <v>-4.3771834553719762E-7</v>
      </c>
      <c r="AX28" s="1" t="e">
        <f>KPP!AX28-'Kppa 0.2.3'!AX28</f>
        <v>#VALUE!</v>
      </c>
      <c r="AY28" s="1">
        <f>KPP!AY28-'Kppa 0.2.3'!AY28</f>
        <v>-1.2783831863010979E-9</v>
      </c>
      <c r="AZ28" s="1">
        <f>KPP!AZ28-'Kppa 0.2.3'!AZ28</f>
        <v>-1.6009641453974011E-11</v>
      </c>
      <c r="BA28" s="1">
        <f>KPP!BA28-'Kppa 0.2.3'!BA28</f>
        <v>-1.0410196796754991E-24</v>
      </c>
      <c r="BB28" s="1" t="e">
        <f>KPP!BB28-'Kppa 0.2.3'!BB28</f>
        <v>#VALUE!</v>
      </c>
      <c r="BC28" s="1">
        <f>KPP!BC28-'Kppa 0.2.3'!BC28</f>
        <v>-3.6554671088259877E-9</v>
      </c>
      <c r="BD28" s="1">
        <f>KPP!BD28-'Kppa 0.2.3'!BD28</f>
        <v>8.891059473739929E-5</v>
      </c>
      <c r="BE28" s="1">
        <f>KPP!BE28-'Kppa 0.2.3'!BE28</f>
        <v>-4.6796149399799813E-5</v>
      </c>
      <c r="BF28" s="1">
        <f>KPP!BF28-'Kppa 0.2.3'!BF28</f>
        <v>-7.7225676629640548E-5</v>
      </c>
      <c r="BG28" s="1">
        <f>KPP!BG28-'Kppa 0.2.3'!BG28</f>
        <v>-3.2992647744399573E-12</v>
      </c>
      <c r="BH28" s="1">
        <f>KPP!BH28-'Kppa 0.2.3'!BH28</f>
        <v>2.1134494923740095E-4</v>
      </c>
      <c r="BI28" s="1">
        <f>KPP!BI28-'Kppa 0.2.3'!BI28</f>
        <v>1.7755046766199795E-5</v>
      </c>
      <c r="BJ28" s="1">
        <f>KPP!BJ28-'Kppa 0.2.3'!BJ28</f>
        <v>-3.2401608468889467E-5</v>
      </c>
      <c r="BK28" s="1">
        <f>KPP!BK28-'Kppa 0.2.3'!BK28</f>
        <v>-2.9790111528599228E-4</v>
      </c>
      <c r="BL28" s="1">
        <f>KPP!BL28-'Kppa 0.2.3'!BL28</f>
        <v>1.8474317595036017E-6</v>
      </c>
      <c r="BM28" s="1">
        <f>KPP!BM28-'Kppa 0.2.3'!BM28</f>
        <v>-1.0603668596376966E-7</v>
      </c>
      <c r="BN28" s="1">
        <f>KPP!BN28-'Kppa 0.2.3'!BN28</f>
        <v>-9.2659222677429589E-11</v>
      </c>
      <c r="BO28" s="1">
        <f>KPP!BO28-'Kppa 0.2.3'!BO28</f>
        <v>-2.2603217927739819E-7</v>
      </c>
      <c r="BP28" s="1">
        <f>KPP!BP28-'Kppa 0.2.3'!BP28</f>
        <v>-3.0039809863740743E-10</v>
      </c>
      <c r="BQ28" s="1">
        <f>KPP!BQ28-'Kppa 0.2.3'!BQ28</f>
        <v>-3.8009192832959271E-7</v>
      </c>
      <c r="BR28" s="1">
        <f>KPP!BR28-'Kppa 0.2.3'!BR28</f>
        <v>-2.1029773879160181E-7</v>
      </c>
      <c r="BS28" s="1">
        <f>KPP!BS28-'Kppa 0.2.3'!BS28</f>
        <v>-2.875444961380081E-6</v>
      </c>
      <c r="BT28" s="1">
        <f>KPP!BT28-'Kppa 0.2.3'!BT28</f>
        <v>-3.195858371880113E-9</v>
      </c>
      <c r="BU28" s="1">
        <f>KPP!BU28-'Kppa 0.2.3'!BU28</f>
        <v>8.4486405129005149E-9</v>
      </c>
      <c r="BV28" s="1">
        <f>KPP!BV28-'Kppa 0.2.3'!BV28</f>
        <v>1.8230262469539978E-7</v>
      </c>
      <c r="BW28" s="1">
        <f>KPP!BW28-'Kppa 0.2.3'!BW28</f>
        <v>1.3940164556795828E-10</v>
      </c>
      <c r="BX28" s="1">
        <f>KPP!BX28-'Kppa 0.2.3'!BX28</f>
        <v>0</v>
      </c>
      <c r="BY28" s="1">
        <f>KPP!BY28-'Kppa 0.2.3'!BY28</f>
        <v>0</v>
      </c>
      <c r="BZ28" s="1">
        <f>KPP!BZ28-'Kppa 0.2.3'!BZ28</f>
        <v>0</v>
      </c>
      <c r="CA28" s="1">
        <f>KPP!CA28-'Kppa 0.2.3'!CA28</f>
        <v>0</v>
      </c>
      <c r="CB28" s="1">
        <f>KPP!CB28-'Kppa 0.2.3'!CB28</f>
        <v>0</v>
      </c>
    </row>
    <row r="29" spans="1:80" x14ac:dyDescent="0.2">
      <c r="A29" s="1">
        <f>KPP!A29-'Kppa 0.2.3'!A29</f>
        <v>0</v>
      </c>
      <c r="B29" s="1">
        <f>KPP!B29-'Kppa 0.2.3'!B29</f>
        <v>4.8317777660799449E-5</v>
      </c>
      <c r="C29" s="1">
        <f>KPP!C29-'Kppa 0.2.3'!C29</f>
        <v>2.4967364121997182E-7</v>
      </c>
      <c r="D29" s="1">
        <f>KPP!D29-'Kppa 0.2.3'!D29</f>
        <v>1.387852099544E-4</v>
      </c>
      <c r="E29" s="1">
        <f>KPP!E29-'Kppa 0.2.3'!E29</f>
        <v>1.6260092076216155E-4</v>
      </c>
      <c r="F29" s="1">
        <f>KPP!F29-'Kppa 0.2.3'!F29</f>
        <v>3.1540872511221993E-4</v>
      </c>
      <c r="G29" s="1">
        <f>KPP!G29-'Kppa 0.2.3'!G29</f>
        <v>2.2431795441698026E-4</v>
      </c>
      <c r="H29" s="1">
        <f>KPP!H29-'Kppa 0.2.3'!H29</f>
        <v>2.7025050776995421E-6</v>
      </c>
      <c r="I29" s="1">
        <f>KPP!I29-'Kppa 0.2.3'!I29</f>
        <v>5.5816558569843355E-6</v>
      </c>
      <c r="J29" s="1">
        <f>KPP!J29-'Kppa 0.2.3'!J29</f>
        <v>-4.8317032602697429E-5</v>
      </c>
      <c r="K29" s="1">
        <f>KPP!K29-'Kppa 0.2.3'!K29</f>
        <v>-2.5460496534200486E-17</v>
      </c>
      <c r="L29" s="1">
        <f>KPP!L29-'Kppa 0.2.3'!L29</f>
        <v>-3.7447346611010207E-6</v>
      </c>
      <c r="M29" s="1">
        <f>KPP!M29-'Kppa 0.2.3'!M29</f>
        <v>-1.2759380138665002E-8</v>
      </c>
      <c r="N29" s="1">
        <f>KPP!N29-'Kppa 0.2.3'!N29</f>
        <v>-1.2170220073699431E-5</v>
      </c>
      <c r="O29" s="1">
        <f>KPP!O29-'Kppa 0.2.3'!O29</f>
        <v>1.3602843390580002E-4</v>
      </c>
      <c r="P29" s="1">
        <f>KPP!P29-'Kppa 0.2.3'!P29</f>
        <v>-6.0929120497100564E-7</v>
      </c>
      <c r="Q29" s="1">
        <f>KPP!Q29-'Kppa 0.2.3'!Q29</f>
        <v>-1.0451003349632053E-7</v>
      </c>
      <c r="R29" s="1">
        <f>KPP!R29-'Kppa 0.2.3'!R29</f>
        <v>-2.2793417674922007E-3</v>
      </c>
      <c r="S29" s="1">
        <f>KPP!S29-'Kppa 0.2.3'!S29</f>
        <v>-4.3925932322098847E-9</v>
      </c>
      <c r="T29" s="1">
        <f>KPP!T29-'Kppa 0.2.3'!T29</f>
        <v>-3.4320438494801555E-9</v>
      </c>
      <c r="U29" s="1">
        <f>KPP!U29-'Kppa 0.2.3'!U29</f>
        <v>-1.9305758617801233E-5</v>
      </c>
      <c r="V29" s="1">
        <f>KPP!V29-'Kppa 0.2.3'!V29</f>
        <v>-7.3620383345400497E-5</v>
      </c>
      <c r="W29" s="1">
        <f>KPP!W29-'Kppa 0.2.3'!W29</f>
        <v>-2.6780630205300385E-13</v>
      </c>
      <c r="X29" s="1">
        <f>KPP!X29-'Kppa 0.2.3'!X29</f>
        <v>-2.3955646421959997E-5</v>
      </c>
      <c r="Y29" s="1">
        <f>KPP!Y29-'Kppa 0.2.3'!Y29</f>
        <v>-1.2457966056851026E-7</v>
      </c>
      <c r="Z29" s="1">
        <f>KPP!Z29-'Kppa 0.2.3'!Z29</f>
        <v>9.6860347054549559E-7</v>
      </c>
      <c r="AA29" s="1">
        <f>KPP!AA29-'Kppa 0.2.3'!AA29</f>
        <v>1.9211238680635033E-4</v>
      </c>
      <c r="AB29" s="1">
        <f>KPP!AB29-'Kppa 0.2.3'!AB29</f>
        <v>1.9577949008957035E-10</v>
      </c>
      <c r="AC29" s="1">
        <f>KPP!AC29-'Kppa 0.2.3'!AC29</f>
        <v>-1.7493168737300093E-24</v>
      </c>
      <c r="AD29" s="1">
        <f>KPP!AD29-'Kppa 0.2.3'!AD29</f>
        <v>-6.9162052236801039E-6</v>
      </c>
      <c r="AE29" s="1">
        <f>KPP!AE29-'Kppa 0.2.3'!AE29</f>
        <v>-6.6476305157199198E-5</v>
      </c>
      <c r="AF29" s="1">
        <f>KPP!AF29-'Kppa 0.2.3'!AF29</f>
        <v>-1.6153777685989912E-5</v>
      </c>
      <c r="AG29" s="1">
        <f>KPP!AG29-'Kppa 0.2.3'!AG29</f>
        <v>-4.9857922408460229E-8</v>
      </c>
      <c r="AH29" s="1">
        <f>KPP!AH29-'Kppa 0.2.3'!AH29</f>
        <v>-8.9050782332100123E-9</v>
      </c>
      <c r="AI29" s="1">
        <f>KPP!AI29-'Kppa 0.2.3'!AI29</f>
        <v>-1.4959485628950251E-7</v>
      </c>
      <c r="AJ29" s="1">
        <f>KPP!AJ29-'Kppa 0.2.3'!AJ29</f>
        <v>-1.073163624950999E-6</v>
      </c>
      <c r="AK29" s="1">
        <f>KPP!AK29-'Kppa 0.2.3'!AK29</f>
        <v>-4.2495270345500684E-7</v>
      </c>
      <c r="AL29" s="1">
        <f>KPP!AL29-'Kppa 0.2.3'!AL29</f>
        <v>4.5540269611919759E-4</v>
      </c>
      <c r="AM29" s="1">
        <f>KPP!AM29-'Kppa 0.2.3'!AM29</f>
        <v>-3.5664593377649943E-7</v>
      </c>
      <c r="AN29" s="1">
        <f>KPP!AN29-'Kppa 0.2.3'!AN29</f>
        <v>-8.0430737439401848E-9</v>
      </c>
      <c r="AO29" s="1">
        <f>KPP!AO29-'Kppa 0.2.3'!AO29</f>
        <v>4.6648505169000209E-5</v>
      </c>
      <c r="AP29" s="1">
        <f>KPP!AP29-'Kppa 0.2.3'!AP29</f>
        <v>-5.6465518326280343E-7</v>
      </c>
      <c r="AQ29" s="1">
        <f>KPP!AQ29-'Kppa 0.2.3'!AQ29</f>
        <v>5.0206556109100298E-5</v>
      </c>
      <c r="AR29" s="1">
        <f>KPP!AR29-'Kppa 0.2.3'!AR29</f>
        <v>-4.6041136445004738E-5</v>
      </c>
      <c r="AS29" s="1">
        <f>KPP!AS29-'Kppa 0.2.3'!AS29</f>
        <v>-7.2261956878769693E-6</v>
      </c>
      <c r="AT29" s="1">
        <f>KPP!AT29-'Kppa 0.2.3'!AT29</f>
        <v>-7.656206908389872E-7</v>
      </c>
      <c r="AU29" s="1">
        <f>KPP!AU29-'Kppa 0.2.3'!AU29</f>
        <v>-8.6403800949401101E-11</v>
      </c>
      <c r="AV29" s="1" t="e">
        <f>KPP!AV29-'Kppa 0.2.3'!AV29</f>
        <v>#VALUE!</v>
      </c>
      <c r="AW29" s="1">
        <f>KPP!AW29-'Kppa 0.2.3'!AW29</f>
        <v>-4.2945895004030038E-7</v>
      </c>
      <c r="AX29" s="1" t="e">
        <f>KPP!AX29-'Kppa 0.2.3'!AX29</f>
        <v>#VALUE!</v>
      </c>
      <c r="AY29" s="1">
        <f>KPP!AY29-'Kppa 0.2.3'!AY29</f>
        <v>-5.3686708847499916E-10</v>
      </c>
      <c r="AZ29" s="1">
        <f>KPP!AZ29-'Kppa 0.2.3'!AZ29</f>
        <v>-5.2923241409039999E-12</v>
      </c>
      <c r="BA29" s="1">
        <f>KPP!BA29-'Kppa 0.2.3'!BA29</f>
        <v>-1.9377775707019919E-25</v>
      </c>
      <c r="BB29" s="1" t="e">
        <f>KPP!BB29-'Kppa 0.2.3'!BB29</f>
        <v>#VALUE!</v>
      </c>
      <c r="BC29" s="1">
        <f>KPP!BC29-'Kppa 0.2.3'!BC29</f>
        <v>-1.9985524658575923E-9</v>
      </c>
      <c r="BD29" s="1">
        <f>KPP!BD29-'Kppa 0.2.3'!BD29</f>
        <v>1.0625257010849973E-4</v>
      </c>
      <c r="BE29" s="1">
        <f>KPP!BE29-'Kppa 0.2.3'!BE29</f>
        <v>-3.5522853389801171E-5</v>
      </c>
      <c r="BF29" s="1">
        <f>KPP!BF29-'Kppa 0.2.3'!BF29</f>
        <v>-7.4075829240030644E-5</v>
      </c>
      <c r="BG29" s="1">
        <f>KPP!BG29-'Kppa 0.2.3'!BG29</f>
        <v>-3.121538271860179E-12</v>
      </c>
      <c r="BH29" s="1">
        <f>KPP!BH29-'Kppa 0.2.3'!BH29</f>
        <v>2.1071677505410044E-4</v>
      </c>
      <c r="BI29" s="1">
        <f>KPP!BI29-'Kppa 0.2.3'!BI29</f>
        <v>1.008195359979841E-5</v>
      </c>
      <c r="BJ29" s="1">
        <f>KPP!BJ29-'Kppa 0.2.3'!BJ29</f>
        <v>-3.1050891320060642E-5</v>
      </c>
      <c r="BK29" s="1">
        <f>KPP!BK29-'Kppa 0.2.3'!BK29</f>
        <v>-3.1469073065498732E-4</v>
      </c>
      <c r="BL29" s="1">
        <f>KPP!BL29-'Kppa 0.2.3'!BL29</f>
        <v>1.720376352494E-6</v>
      </c>
      <c r="BM29" s="1">
        <f>KPP!BM29-'Kppa 0.2.3'!BM29</f>
        <v>-1.0164246465335028E-7</v>
      </c>
      <c r="BN29" s="1">
        <f>KPP!BN29-'Kppa 0.2.3'!BN29</f>
        <v>-8.1375327617639664E-11</v>
      </c>
      <c r="BO29" s="1">
        <f>KPP!BO29-'Kppa 0.2.3'!BO29</f>
        <v>-2.2317887124530407E-7</v>
      </c>
      <c r="BP29" s="1">
        <f>KPP!BP29-'Kppa 0.2.3'!BP29</f>
        <v>-4.1300725053539591E-10</v>
      </c>
      <c r="BQ29" s="1">
        <f>KPP!BQ29-'Kppa 0.2.3'!BQ29</f>
        <v>-3.9522297775019491E-7</v>
      </c>
      <c r="BR29" s="1">
        <f>KPP!BR29-'Kppa 0.2.3'!BR29</f>
        <v>-1.2321456992459804E-7</v>
      </c>
      <c r="BS29" s="1">
        <f>KPP!BS29-'Kppa 0.2.3'!BS29</f>
        <v>-1.7599604931700739E-6</v>
      </c>
      <c r="BT29" s="1">
        <f>KPP!BT29-'Kppa 0.2.3'!BT29</f>
        <v>-2.9609249151701153E-9</v>
      </c>
      <c r="BU29" s="1">
        <f>KPP!BU29-'Kppa 0.2.3'!BU29</f>
        <v>3.3743798702003168E-9</v>
      </c>
      <c r="BV29" s="1">
        <f>KPP!BV29-'Kppa 0.2.3'!BV29</f>
        <v>1.7489715576099956E-7</v>
      </c>
      <c r="BW29" s="1">
        <f>KPP!BW29-'Kppa 0.2.3'!BW29</f>
        <v>-1.1607530234600832E-10</v>
      </c>
      <c r="BX29" s="1">
        <f>KPP!BX29-'Kppa 0.2.3'!BX29</f>
        <v>0</v>
      </c>
      <c r="BY29" s="1">
        <f>KPP!BY29-'Kppa 0.2.3'!BY29</f>
        <v>0</v>
      </c>
      <c r="BZ29" s="1">
        <f>KPP!BZ29-'Kppa 0.2.3'!BZ29</f>
        <v>0</v>
      </c>
      <c r="CA29" s="1">
        <f>KPP!CA29-'Kppa 0.2.3'!CA29</f>
        <v>0</v>
      </c>
      <c r="CB29" s="1">
        <f>KPP!CB29-'Kppa 0.2.3'!CB29</f>
        <v>0</v>
      </c>
    </row>
    <row r="30" spans="1:80" x14ac:dyDescent="0.2">
      <c r="A30" s="1">
        <f>KPP!A30-'Kppa 0.2.3'!A30</f>
        <v>0</v>
      </c>
      <c r="B30" s="1">
        <f>KPP!B30-'Kppa 0.2.3'!B30</f>
        <v>4.6613754134299315E-5</v>
      </c>
      <c r="C30" s="1">
        <f>KPP!C30-'Kppa 0.2.3'!C30</f>
        <v>4.9475553469662675E-8</v>
      </c>
      <c r="D30" s="1">
        <f>KPP!D30-'Kppa 0.2.3'!D30</f>
        <v>1.3895682355910197E-4</v>
      </c>
      <c r="E30" s="1">
        <f>KPP!E30-'Kppa 0.2.3'!E30</f>
        <v>1.8037606892710133E-4</v>
      </c>
      <c r="F30" s="1">
        <f>KPP!F30-'Kppa 0.2.3'!F30</f>
        <v>3.4403272854616022E-4</v>
      </c>
      <c r="G30" s="1">
        <f>KPP!G30-'Kppa 0.2.3'!G30</f>
        <v>2.522745990171096E-4</v>
      </c>
      <c r="H30" s="1">
        <f>KPP!H30-'Kppa 0.2.3'!H30</f>
        <v>1.8120742676496632E-6</v>
      </c>
      <c r="I30" s="1">
        <f>KPP!I30-'Kppa 0.2.3'!I30</f>
        <v>2.5174324410071058E-6</v>
      </c>
      <c r="J30" s="1">
        <f>KPP!J30-'Kppa 0.2.3'!J30</f>
        <v>-4.661300907619903E-5</v>
      </c>
      <c r="K30" s="1">
        <f>KPP!K30-'Kppa 0.2.3'!K30</f>
        <v>-2.2883702540798913E-17</v>
      </c>
      <c r="L30" s="1">
        <f>KPP!L30-'Kppa 0.2.3'!L30</f>
        <v>-3.6724265990994986E-6</v>
      </c>
      <c r="M30" s="1">
        <f>KPP!M30-'Kppa 0.2.3'!M30</f>
        <v>-7.6911794516020215E-9</v>
      </c>
      <c r="N30" s="1">
        <f>KPP!N30-'Kppa 0.2.3'!N30</f>
        <v>-7.3680019038006861E-6</v>
      </c>
      <c r="O30" s="1">
        <f>KPP!O30-'Kppa 0.2.3'!O30</f>
        <v>1.3280450028010059E-4</v>
      </c>
      <c r="P30" s="1">
        <f>KPP!P30-'Kppa 0.2.3'!P30</f>
        <v>-6.5083286415799999E-7</v>
      </c>
      <c r="Q30" s="1">
        <f>KPP!Q30-'Kppa 0.2.3'!Q30</f>
        <v>-8.4044706813969573E-8</v>
      </c>
      <c r="R30" s="1">
        <f>KPP!R30-'Kppa 0.2.3'!R30</f>
        <v>-2.3825363886627003E-3</v>
      </c>
      <c r="S30" s="1">
        <f>KPP!S30-'Kppa 0.2.3'!S30</f>
        <v>-3.9807291583298973E-9</v>
      </c>
      <c r="T30" s="1">
        <f>KPP!T30-'Kppa 0.2.3'!T30</f>
        <v>-3.1543291314299255E-9</v>
      </c>
      <c r="U30" s="1">
        <f>KPP!U30-'Kppa 0.2.3'!U30</f>
        <v>-1.8587085154599114E-5</v>
      </c>
      <c r="V30" s="1">
        <f>KPP!V30-'Kppa 0.2.3'!V30</f>
        <v>-6.8701257340399863E-5</v>
      </c>
      <c r="W30" s="1">
        <f>KPP!W30-'Kppa 0.2.3'!W30</f>
        <v>-2.6624665160760541E-13</v>
      </c>
      <c r="X30" s="1">
        <f>KPP!X30-'Kppa 0.2.3'!X30</f>
        <v>-1.902132612930014E-5</v>
      </c>
      <c r="Y30" s="1">
        <f>KPP!Y30-'Kppa 0.2.3'!Y30</f>
        <v>-6.6560760411449946E-8</v>
      </c>
      <c r="Z30" s="1">
        <f>KPP!Z30-'Kppa 0.2.3'!Z30</f>
        <v>8.8873442866290028E-7</v>
      </c>
      <c r="AA30" s="1">
        <f>KPP!AA30-'Kppa 0.2.3'!AA30</f>
        <v>1.9708574733797064E-4</v>
      </c>
      <c r="AB30" s="1">
        <f>KPP!AB30-'Kppa 0.2.3'!AB30</f>
        <v>1.7372916211019064E-10</v>
      </c>
      <c r="AC30" s="1">
        <f>KPP!AC30-'Kppa 0.2.3'!AC30</f>
        <v>-2.3842445909780275E-24</v>
      </c>
      <c r="AD30" s="1">
        <f>KPP!AD30-'Kppa 0.2.3'!AD30</f>
        <v>-7.3704096223000878E-6</v>
      </c>
      <c r="AE30" s="1">
        <f>KPP!AE30-'Kppa 0.2.3'!AE30</f>
        <v>-5.922962494370014E-5</v>
      </c>
      <c r="AF30" s="1">
        <f>KPP!AF30-'Kppa 0.2.3'!AF30</f>
        <v>-1.3893560340800084E-5</v>
      </c>
      <c r="AG30" s="1">
        <f>KPP!AG30-'Kppa 0.2.3'!AG30</f>
        <v>-4.6446007495780047E-8</v>
      </c>
      <c r="AH30" s="1">
        <f>KPP!AH30-'Kppa 0.2.3'!AH30</f>
        <v>-8.304993319991996E-9</v>
      </c>
      <c r="AI30" s="1">
        <f>KPP!AI30-'Kppa 0.2.3'!AI30</f>
        <v>-1.1977855339629932E-7</v>
      </c>
      <c r="AJ30" s="1">
        <f>KPP!AJ30-'Kppa 0.2.3'!AJ30</f>
        <v>-9.0154786920499687E-7</v>
      </c>
      <c r="AK30" s="1">
        <f>KPP!AK30-'Kppa 0.2.3'!AK30</f>
        <v>-5.127894735650106E-7</v>
      </c>
      <c r="AL30" s="1">
        <f>KPP!AL30-'Kppa 0.2.3'!AL30</f>
        <v>4.418910952454988E-4</v>
      </c>
      <c r="AM30" s="1">
        <f>KPP!AM30-'Kppa 0.2.3'!AM30</f>
        <v>-3.2375523856939992E-7</v>
      </c>
      <c r="AN30" s="1">
        <f>KPP!AN30-'Kppa 0.2.3'!AN30</f>
        <v>-9.8337434230798295E-9</v>
      </c>
      <c r="AO30" s="1">
        <f>KPP!AO30-'Kppa 0.2.3'!AO30</f>
        <v>4.747210740801977E-5</v>
      </c>
      <c r="AP30" s="1">
        <f>KPP!AP30-'Kppa 0.2.3'!AP30</f>
        <v>-5.146053483495879E-7</v>
      </c>
      <c r="AQ30" s="1">
        <f>KPP!AQ30-'Kppa 0.2.3'!AQ30</f>
        <v>4.4678158473299839E-5</v>
      </c>
      <c r="AR30" s="1">
        <f>KPP!AR30-'Kppa 0.2.3'!AR30</f>
        <v>-4.6503835109998337E-5</v>
      </c>
      <c r="AS30" s="1">
        <f>KPP!AS30-'Kppa 0.2.3'!AS30</f>
        <v>-5.5609664938189446E-6</v>
      </c>
      <c r="AT30" s="1">
        <f>KPP!AT30-'Kppa 0.2.3'!AT30</f>
        <v>-7.8398771083401588E-7</v>
      </c>
      <c r="AU30" s="1">
        <f>KPP!AU30-'Kppa 0.2.3'!AU30</f>
        <v>-8.1098839050099142E-11</v>
      </c>
      <c r="AV30" s="1" t="e">
        <f>KPP!AV30-'Kppa 0.2.3'!AV30</f>
        <v>#VALUE!</v>
      </c>
      <c r="AW30" s="1">
        <f>KPP!AW30-'Kppa 0.2.3'!AW30</f>
        <v>-3.9248950404530196E-7</v>
      </c>
      <c r="AX30" s="1" t="e">
        <f>KPP!AX30-'Kppa 0.2.3'!AX30</f>
        <v>#VALUE!</v>
      </c>
      <c r="AY30" s="1">
        <f>KPP!AY30-'Kppa 0.2.3'!AY30</f>
        <v>-2.3274909967959052E-10</v>
      </c>
      <c r="AZ30" s="1">
        <f>KPP!AZ30-'Kppa 0.2.3'!AZ30</f>
        <v>-1.7877056716098994E-12</v>
      </c>
      <c r="BA30" s="1">
        <f>KPP!BA30-'Kppa 0.2.3'!BA30</f>
        <v>-3.629424862593998E-26</v>
      </c>
      <c r="BB30" s="1" t="e">
        <f>KPP!BB30-'Kppa 0.2.3'!BB30</f>
        <v>#VALUE!</v>
      </c>
      <c r="BC30" s="1">
        <f>KPP!BC30-'Kppa 0.2.3'!BC30</f>
        <v>-1.1039759208555973E-9</v>
      </c>
      <c r="BD30" s="1">
        <f>KPP!BD30-'Kppa 0.2.3'!BD30</f>
        <v>1.1900757660430333E-4</v>
      </c>
      <c r="BE30" s="1">
        <f>KPP!BE30-'Kppa 0.2.3'!BE30</f>
        <v>-2.5469377375599705E-5</v>
      </c>
      <c r="BF30" s="1">
        <f>KPP!BF30-'Kppa 0.2.3'!BF30</f>
        <v>-7.0130045751150109E-5</v>
      </c>
      <c r="BG30" s="1">
        <f>KPP!BG30-'Kppa 0.2.3'!BG30</f>
        <v>-2.6946451216700274E-12</v>
      </c>
      <c r="BH30" s="1">
        <f>KPP!BH30-'Kppa 0.2.3'!BH30</f>
        <v>2.0829690443600023E-4</v>
      </c>
      <c r="BI30" s="1">
        <f>KPP!BI30-'Kppa 0.2.3'!BI30</f>
        <v>3.2953535474000706E-6</v>
      </c>
      <c r="BJ30" s="1">
        <f>KPP!BJ30-'Kppa 0.2.3'!BJ30</f>
        <v>-2.9109591146059873E-5</v>
      </c>
      <c r="BK30" s="1">
        <f>KPP!BK30-'Kppa 0.2.3'!BK30</f>
        <v>-3.2626898232901436E-4</v>
      </c>
      <c r="BL30" s="1">
        <f>KPP!BL30-'Kppa 0.2.3'!BL30</f>
        <v>1.5141566164111981E-6</v>
      </c>
      <c r="BM30" s="1">
        <f>KPP!BM30-'Kppa 0.2.3'!BM30</f>
        <v>-9.0910730654109348E-8</v>
      </c>
      <c r="BN30" s="1">
        <f>KPP!BN30-'Kppa 0.2.3'!BN30</f>
        <v>-6.699878607325996E-11</v>
      </c>
      <c r="BO30" s="1">
        <f>KPP!BO30-'Kppa 0.2.3'!BO30</f>
        <v>-1.9981820772499822E-7</v>
      </c>
      <c r="BP30" s="1">
        <f>KPP!BP30-'Kppa 0.2.3'!BP30</f>
        <v>-4.5693833681979487E-10</v>
      </c>
      <c r="BQ30" s="1">
        <f>KPP!BQ30-'Kppa 0.2.3'!BQ30</f>
        <v>-3.6589746036509816E-7</v>
      </c>
      <c r="BR30" s="1">
        <f>KPP!BR30-'Kppa 0.2.3'!BR30</f>
        <v>-5.9045801341893207E-8</v>
      </c>
      <c r="BS30" s="1">
        <f>KPP!BS30-'Kppa 0.2.3'!BS30</f>
        <v>-9.5223759980010529E-7</v>
      </c>
      <c r="BT30" s="1">
        <f>KPP!BT30-'Kppa 0.2.3'!BT30</f>
        <v>-3.0809646435099896E-9</v>
      </c>
      <c r="BU30" s="1">
        <f>KPP!BU30-'Kppa 0.2.3'!BU30</f>
        <v>1.630433068100474E-9</v>
      </c>
      <c r="BV30" s="1">
        <f>KPP!BV30-'Kppa 0.2.3'!BV30</f>
        <v>1.6008946024609933E-7</v>
      </c>
      <c r="BW30" s="1">
        <f>KPP!BW30-'Kppa 0.2.3'!BW30</f>
        <v>-2.6743567943699797E-10</v>
      </c>
      <c r="BX30" s="1">
        <f>KPP!BX30-'Kppa 0.2.3'!BX30</f>
        <v>0</v>
      </c>
      <c r="BY30" s="1">
        <f>KPP!BY30-'Kppa 0.2.3'!BY30</f>
        <v>0</v>
      </c>
      <c r="BZ30" s="1">
        <f>KPP!BZ30-'Kppa 0.2.3'!BZ30</f>
        <v>0</v>
      </c>
      <c r="CA30" s="1">
        <f>KPP!CA30-'Kppa 0.2.3'!CA30</f>
        <v>0</v>
      </c>
      <c r="CB30" s="1">
        <f>KPP!CB30-'Kppa 0.2.3'!CB30</f>
        <v>0</v>
      </c>
    </row>
    <row r="31" spans="1:80" x14ac:dyDescent="0.2">
      <c r="A31" s="1">
        <f>KPP!A31-'Kppa 0.2.3'!A31</f>
        <v>0</v>
      </c>
      <c r="B31" s="1">
        <f>KPP!B31-'Kppa 0.2.3'!B31</f>
        <v>4.4860679835199285E-5</v>
      </c>
      <c r="C31" s="1">
        <f>KPP!C31-'Kppa 0.2.3'!C31</f>
        <v>-1.2846219182979443E-7</v>
      </c>
      <c r="D31" s="1">
        <f>KPP!D31-'Kppa 0.2.3'!D31</f>
        <v>1.3882450986770281E-4</v>
      </c>
      <c r="E31" s="1">
        <f>KPP!E31-'Kppa 0.2.3'!E31</f>
        <v>1.9465456327829971E-4</v>
      </c>
      <c r="F31" s="1">
        <f>KPP!F31-'Kppa 0.2.3'!F31</f>
        <v>3.6618311386677968E-4</v>
      </c>
      <c r="G31" s="1">
        <f>KPP!G31-'Kppa 0.2.3'!G31</f>
        <v>2.7430632549620051E-4</v>
      </c>
      <c r="H31" s="1">
        <f>KPP!H31-'Kppa 0.2.3'!H31</f>
        <v>7.8433803888007525E-7</v>
      </c>
      <c r="I31" s="1">
        <f>KPP!I31-'Kppa 0.2.3'!I31</f>
        <v>-8.5251301598643359E-7</v>
      </c>
      <c r="J31" s="1">
        <f>KPP!J31-'Kppa 0.2.3'!J31</f>
        <v>-4.4859934777104205E-5</v>
      </c>
      <c r="K31" s="1">
        <f>KPP!K31-'Kppa 0.2.3'!K31</f>
        <v>-1.6956318619100618E-17</v>
      </c>
      <c r="L31" s="1">
        <f>KPP!L31-'Kppa 0.2.3'!L31</f>
        <v>-3.5828005936003327E-6</v>
      </c>
      <c r="M31" s="1">
        <f>KPP!M31-'Kppa 0.2.3'!M31</f>
        <v>-5.0090637251290034E-9</v>
      </c>
      <c r="N31" s="1">
        <f>KPP!N31-'Kppa 0.2.3'!N31</f>
        <v>-2.7234706847997781E-6</v>
      </c>
      <c r="O31" s="1">
        <f>KPP!O31-'Kppa 0.2.3'!O31</f>
        <v>1.2887599998489922E-4</v>
      </c>
      <c r="P31" s="1">
        <f>KPP!P31-'Kppa 0.2.3'!P31</f>
        <v>-6.6129346253289228E-7</v>
      </c>
      <c r="Q31" s="1">
        <f>KPP!Q31-'Kppa 0.2.3'!Q31</f>
        <v>-6.8826659003379998E-8</v>
      </c>
      <c r="R31" s="1">
        <f>KPP!R31-'Kppa 0.2.3'!R31</f>
        <v>-2.4516052944979997E-3</v>
      </c>
      <c r="S31" s="1">
        <f>KPP!S31-'Kppa 0.2.3'!S31</f>
        <v>-4.3021384901699516E-9</v>
      </c>
      <c r="T31" s="1">
        <f>KPP!T31-'Kppa 0.2.3'!T31</f>
        <v>-2.5237556412499601E-9</v>
      </c>
      <c r="U31" s="1">
        <f>KPP!U31-'Kppa 0.2.3'!U31</f>
        <v>-1.7857881826800412E-5</v>
      </c>
      <c r="V31" s="1">
        <f>KPP!V31-'Kppa 0.2.3'!V31</f>
        <v>-6.431657459370077E-5</v>
      </c>
      <c r="W31" s="1">
        <f>KPP!W31-'Kppa 0.2.3'!W31</f>
        <v>-2.0975534716310114E-13</v>
      </c>
      <c r="X31" s="1">
        <f>KPP!X31-'Kppa 0.2.3'!X31</f>
        <v>-1.5572233895409923E-5</v>
      </c>
      <c r="Y31" s="1">
        <f>KPP!Y31-'Kppa 0.2.3'!Y31</f>
        <v>-3.9213981588220105E-8</v>
      </c>
      <c r="Z31" s="1">
        <f>KPP!Z31-'Kppa 0.2.3'!Z31</f>
        <v>7.5659670106400126E-7</v>
      </c>
      <c r="AA31" s="1">
        <f>KPP!AA31-'Kppa 0.2.3'!AA31</f>
        <v>1.9964574347108941E-4</v>
      </c>
      <c r="AB31" s="1">
        <f>KPP!AB31-'Kppa 0.2.3'!AB31</f>
        <v>1.3496892148180943E-10</v>
      </c>
      <c r="AC31" s="1">
        <f>KPP!AC31-'Kppa 0.2.3'!AC31</f>
        <v>-2.737509886850081E-24</v>
      </c>
      <c r="AD31" s="1">
        <f>KPP!AD31-'Kppa 0.2.3'!AD31</f>
        <v>-7.6599423351701029E-6</v>
      </c>
      <c r="AE31" s="1">
        <f>KPP!AE31-'Kppa 0.2.3'!AE31</f>
        <v>-5.3359031452310593E-5</v>
      </c>
      <c r="AF31" s="1">
        <f>KPP!AF31-'Kppa 0.2.3'!AF31</f>
        <v>-1.215480985467996E-5</v>
      </c>
      <c r="AG31" s="1">
        <f>KPP!AG31-'Kppa 0.2.3'!AG31</f>
        <v>-4.3427790637299638E-8</v>
      </c>
      <c r="AH31" s="1">
        <f>KPP!AH31-'Kppa 0.2.3'!AH31</f>
        <v>-7.8227933851579978E-9</v>
      </c>
      <c r="AI31" s="1">
        <f>KPP!AI31-'Kppa 0.2.3'!AI31</f>
        <v>-7.3524180636990225E-8</v>
      </c>
      <c r="AJ31" s="1">
        <f>KPP!AJ31-'Kppa 0.2.3'!AJ31</f>
        <v>-7.7390717500170486E-7</v>
      </c>
      <c r="AK31" s="1">
        <f>KPP!AK31-'Kppa 0.2.3'!AK31</f>
        <v>-4.5179132086099662E-7</v>
      </c>
      <c r="AL31" s="1">
        <f>KPP!AL31-'Kppa 0.2.3'!AL31</f>
        <v>4.2847792615809815E-4</v>
      </c>
      <c r="AM31" s="1">
        <f>KPP!AM31-'Kppa 0.2.3'!AM31</f>
        <v>-2.9560744902879785E-7</v>
      </c>
      <c r="AN31" s="1">
        <f>KPP!AN31-'Kppa 0.2.3'!AN31</f>
        <v>-8.9874112288098653E-9</v>
      </c>
      <c r="AO31" s="1">
        <f>KPP!AO31-'Kppa 0.2.3'!AO31</f>
        <v>5.0954151655985269E-5</v>
      </c>
      <c r="AP31" s="1">
        <f>KPP!AP31-'Kppa 0.2.3'!AP31</f>
        <v>-4.6887384160479862E-7</v>
      </c>
      <c r="AQ31" s="1">
        <f>KPP!AQ31-'Kppa 0.2.3'!AQ31</f>
        <v>4.0164642514200349E-5</v>
      </c>
      <c r="AR31" s="1">
        <f>KPP!AR31-'Kppa 0.2.3'!AR31</f>
        <v>-4.6825923129004132E-5</v>
      </c>
      <c r="AS31" s="1">
        <f>KPP!AS31-'Kppa 0.2.3'!AS31</f>
        <v>-4.3925869006140265E-6</v>
      </c>
      <c r="AT31" s="1">
        <f>KPP!AT31-'Kppa 0.2.3'!AT31</f>
        <v>-7.8861253421699915E-7</v>
      </c>
      <c r="AU31" s="1">
        <f>KPP!AU31-'Kppa 0.2.3'!AU31</f>
        <v>-6.2851404823148783E-11</v>
      </c>
      <c r="AV31" s="1" t="e">
        <f>KPP!AV31-'Kppa 0.2.3'!AV31</f>
        <v>#VALUE!</v>
      </c>
      <c r="AW31" s="1">
        <f>KPP!AW31-'Kppa 0.2.3'!AW31</f>
        <v>-3.2322014461580052E-7</v>
      </c>
      <c r="AX31" s="1" t="e">
        <f>KPP!AX31-'Kppa 0.2.3'!AX31</f>
        <v>#VALUE!</v>
      </c>
      <c r="AY31" s="1">
        <f>KPP!AY31-'Kppa 0.2.3'!AY31</f>
        <v>-1.1447325747431977E-10</v>
      </c>
      <c r="AZ31" s="1">
        <f>KPP!AZ31-'Kppa 0.2.3'!AZ31</f>
        <v>-6.7632406898480036E-13</v>
      </c>
      <c r="BA31" s="1">
        <f>KPP!BA31-'Kppa 0.2.3'!BA31</f>
        <v>-8.2592228668260104E-27</v>
      </c>
      <c r="BB31" s="1" t="e">
        <f>KPP!BB31-'Kppa 0.2.3'!BB31</f>
        <v>#VALUE!</v>
      </c>
      <c r="BC31" s="1">
        <f>KPP!BC31-'Kppa 0.2.3'!BC31</f>
        <v>-6.5181935269459971E-10</v>
      </c>
      <c r="BD31" s="1">
        <f>KPP!BD31-'Kppa 0.2.3'!BD31</f>
        <v>1.2770111769569784E-4</v>
      </c>
      <c r="BE31" s="1">
        <f>KPP!BE31-'Kppa 0.2.3'!BE31</f>
        <v>-1.7036725387199747E-5</v>
      </c>
      <c r="BF31" s="1">
        <f>KPP!BF31-'Kppa 0.2.3'!BF31</f>
        <v>-6.6335923846149586E-5</v>
      </c>
      <c r="BG31" s="1">
        <f>KPP!BG31-'Kppa 0.2.3'!BG31</f>
        <v>-1.921571373469811E-12</v>
      </c>
      <c r="BH31" s="1">
        <f>KPP!BH31-'Kppa 0.2.3'!BH31</f>
        <v>2.053083543342004E-4</v>
      </c>
      <c r="BI31" s="1">
        <f>KPP!BI31-'Kppa 0.2.3'!BI31</f>
        <v>-1.8801308655988502E-6</v>
      </c>
      <c r="BJ31" s="1">
        <f>KPP!BJ31-'Kppa 0.2.3'!BJ31</f>
        <v>-2.7206614476979821E-5</v>
      </c>
      <c r="BK31" s="1">
        <f>KPP!BK31-'Kppa 0.2.3'!BK31</f>
        <v>-3.3505637693598267E-4</v>
      </c>
      <c r="BL31" s="1">
        <f>KPP!BL31-'Kppa 0.2.3'!BL31</f>
        <v>1.1574624146768985E-6</v>
      </c>
      <c r="BM31" s="1">
        <f>KPP!BM31-'Kppa 0.2.3'!BM31</f>
        <v>-7.3652547244500033E-8</v>
      </c>
      <c r="BN31" s="1">
        <f>KPP!BN31-'Kppa 0.2.3'!BN31</f>
        <v>-5.3129375798550246E-11</v>
      </c>
      <c r="BO31" s="1">
        <f>KPP!BO31-'Kppa 0.2.3'!BO31</f>
        <v>-1.5607822814619988E-7</v>
      </c>
      <c r="BP31" s="1">
        <f>KPP!BP31-'Kppa 0.2.3'!BP31</f>
        <v>-4.4219088242119559E-10</v>
      </c>
      <c r="BQ31" s="1">
        <f>KPP!BQ31-'Kppa 0.2.3'!BQ31</f>
        <v>-2.801632025640024E-7</v>
      </c>
      <c r="BR31" s="1">
        <f>KPP!BR31-'Kppa 0.2.3'!BR31</f>
        <v>-3.8565413028980111E-9</v>
      </c>
      <c r="BS31" s="1">
        <f>KPP!BS31-'Kppa 0.2.3'!BS31</f>
        <v>-1.4706132466998922E-7</v>
      </c>
      <c r="BT31" s="1">
        <f>KPP!BT31-'Kppa 0.2.3'!BT31</f>
        <v>-3.8380803607800619E-9</v>
      </c>
      <c r="BU31" s="1">
        <f>KPP!BU31-'Kppa 0.2.3'!BU31</f>
        <v>-1.6182316080128219E-10</v>
      </c>
      <c r="BV31" s="1">
        <f>KPP!BV31-'Kppa 0.2.3'!BV31</f>
        <v>1.362708316317998E-7</v>
      </c>
      <c r="BW31" s="1">
        <f>KPP!BW31-'Kppa 0.2.3'!BW31</f>
        <v>-2.9216028653601099E-10</v>
      </c>
      <c r="BX31" s="1">
        <f>KPP!BX31-'Kppa 0.2.3'!BX31</f>
        <v>0</v>
      </c>
      <c r="BY31" s="1">
        <f>KPP!BY31-'Kppa 0.2.3'!BY31</f>
        <v>0</v>
      </c>
      <c r="BZ31" s="1">
        <f>KPP!BZ31-'Kppa 0.2.3'!BZ31</f>
        <v>0</v>
      </c>
      <c r="CA31" s="1">
        <f>KPP!CA31-'Kppa 0.2.3'!CA31</f>
        <v>0</v>
      </c>
      <c r="CB31" s="1">
        <f>KPP!CB31-'Kppa 0.2.3'!CB31</f>
        <v>0</v>
      </c>
    </row>
    <row r="32" spans="1:80" x14ac:dyDescent="0.2">
      <c r="A32" s="1">
        <f>KPP!A32-'Kppa 0.2.3'!A32</f>
        <v>0</v>
      </c>
      <c r="B32" s="1">
        <f>KPP!B32-'Kppa 0.2.3'!B32</f>
        <v>4.3521605315000739E-5</v>
      </c>
      <c r="C32" s="1">
        <f>KPP!C32-'Kppa 0.2.3'!C32</f>
        <v>-2.7068891993988972E-7</v>
      </c>
      <c r="D32" s="1">
        <f>KPP!D32-'Kppa 0.2.3'!D32</f>
        <v>1.3838227833639846E-4</v>
      </c>
      <c r="E32" s="1">
        <f>KPP!E32-'Kppa 0.2.3'!E32</f>
        <v>2.0408827721199972E-4</v>
      </c>
      <c r="F32" s="1">
        <f>KPP!F32-'Kppa 0.2.3'!F32</f>
        <v>3.7868620961169913E-4</v>
      </c>
      <c r="G32" s="1">
        <f>KPP!G32-'Kppa 0.2.3'!G32</f>
        <v>2.8722719165381015E-4</v>
      </c>
      <c r="H32" s="1">
        <f>KPP!H32-'Kppa 0.2.3'!H32</f>
        <v>-3.2332173742141701E-7</v>
      </c>
      <c r="I32" s="1">
        <f>KPP!I32-'Kppa 0.2.3'!I32</f>
        <v>-4.3400689590245012E-6</v>
      </c>
      <c r="J32" s="1">
        <f>KPP!J32-'Kppa 0.2.3'!J32</f>
        <v>-4.3520860257002802E-5</v>
      </c>
      <c r="K32" s="1">
        <f>KPP!K32-'Kppa 0.2.3'!K32</f>
        <v>-8.4720756278507842E-18</v>
      </c>
      <c r="L32" s="1">
        <f>KPP!L32-'Kppa 0.2.3'!L32</f>
        <v>-3.5063786248002576E-6</v>
      </c>
      <c r="M32" s="1">
        <f>KPP!M32-'Kppa 0.2.3'!M32</f>
        <v>-3.8090085776999955E-9</v>
      </c>
      <c r="N32" s="1">
        <f>KPP!N32-'Kppa 0.2.3'!N32</f>
        <v>1.0262781771994828E-6</v>
      </c>
      <c r="O32" s="1">
        <f>KPP!O32-'Kppa 0.2.3'!O32</f>
        <v>1.2443949951369999E-4</v>
      </c>
      <c r="P32" s="1">
        <f>KPP!P32-'Kppa 0.2.3'!P32</f>
        <v>-6.525344306765996E-7</v>
      </c>
      <c r="Q32" s="1">
        <f>KPP!Q32-'Kppa 0.2.3'!Q32</f>
        <v>-5.9120737962869933E-8</v>
      </c>
      <c r="R32" s="1">
        <f>KPP!R32-'Kppa 0.2.3'!R32</f>
        <v>-2.4825711399616996E-3</v>
      </c>
      <c r="S32" s="1">
        <f>KPP!S32-'Kppa 0.2.3'!S32</f>
        <v>-3.3009930592204528E-9</v>
      </c>
      <c r="T32" s="1">
        <f>KPP!T32-'Kppa 0.2.3'!T32</f>
        <v>-1.5458963610098355E-9</v>
      </c>
      <c r="U32" s="1">
        <f>KPP!U32-'Kppa 0.2.3'!U32</f>
        <v>-1.7306076718001662E-5</v>
      </c>
      <c r="V32" s="1">
        <f>KPP!V32-'Kppa 0.2.3'!V32</f>
        <v>-6.130084603660213E-5</v>
      </c>
      <c r="W32" s="1">
        <f>KPP!W32-'Kppa 0.2.3'!W32</f>
        <v>-1.2101073032759862E-13</v>
      </c>
      <c r="X32" s="1">
        <f>KPP!X32-'Kppa 0.2.3'!X32</f>
        <v>-1.361824572626005E-5</v>
      </c>
      <c r="Y32" s="1">
        <f>KPP!Y32-'Kppa 0.2.3'!Y32</f>
        <v>-2.7768266548476968E-8</v>
      </c>
      <c r="Z32" s="1">
        <f>KPP!Z32-'Kppa 0.2.3'!Z32</f>
        <v>4.8291160034179961E-7</v>
      </c>
      <c r="AA32" s="1">
        <f>KPP!AA32-'Kppa 0.2.3'!AA32</f>
        <v>1.9967898168902001E-4</v>
      </c>
      <c r="AB32" s="1">
        <f>KPP!AB32-'Kppa 0.2.3'!AB32</f>
        <v>7.1103869480099992E-11</v>
      </c>
      <c r="AC32" s="1">
        <f>KPP!AC32-'Kppa 0.2.3'!AC32</f>
        <v>-2.5003076909520092E-24</v>
      </c>
      <c r="AD32" s="1">
        <f>KPP!AD32-'Kppa 0.2.3'!AD32</f>
        <v>-7.7863449452399841E-6</v>
      </c>
      <c r="AE32" s="1">
        <f>KPP!AE32-'Kppa 0.2.3'!AE32</f>
        <v>-4.9618444946259929E-5</v>
      </c>
      <c r="AF32" s="1">
        <f>KPP!AF32-'Kppa 0.2.3'!AF32</f>
        <v>-1.1092070938229989E-5</v>
      </c>
      <c r="AG32" s="1">
        <f>KPP!AG32-'Kppa 0.2.3'!AG32</f>
        <v>-4.2511373332849729E-8</v>
      </c>
      <c r="AH32" s="1">
        <f>KPP!AH32-'Kppa 0.2.3'!AH32</f>
        <v>-7.8410760396570055E-9</v>
      </c>
      <c r="AI32" s="1">
        <f>KPP!AI32-'Kppa 0.2.3'!AI32</f>
        <v>-2.2807760272200183E-8</v>
      </c>
      <c r="AJ32" s="1">
        <f>KPP!AJ32-'Kppa 0.2.3'!AJ32</f>
        <v>-6.8970118958620473E-7</v>
      </c>
      <c r="AK32" s="1">
        <f>KPP!AK32-'Kppa 0.2.3'!AK32</f>
        <v>-2.2257924236969862E-7</v>
      </c>
      <c r="AL32" s="1">
        <f>KPP!AL32-'Kppa 0.2.3'!AL32</f>
        <v>4.1698148137499919E-4</v>
      </c>
      <c r="AM32" s="1">
        <f>KPP!AM32-'Kppa 0.2.3'!AM32</f>
        <v>-2.7769849812060157E-7</v>
      </c>
      <c r="AN32" s="1">
        <f>KPP!AN32-'Kppa 0.2.3'!AN32</f>
        <v>-5.4111307587701187E-9</v>
      </c>
      <c r="AO32" s="1">
        <f>KPP!AO32-'Kppa 0.2.3'!AO32</f>
        <v>5.4304975319996451E-5</v>
      </c>
      <c r="AP32" s="1">
        <f>KPP!AP32-'Kppa 0.2.3'!AP32</f>
        <v>-4.381034070792978E-7</v>
      </c>
      <c r="AQ32" s="1">
        <f>KPP!AQ32-'Kppa 0.2.3'!AQ32</f>
        <v>3.726949403460092E-5</v>
      </c>
      <c r="AR32" s="1">
        <f>KPP!AR32-'Kppa 0.2.3'!AR32</f>
        <v>-4.6928233268003772E-5</v>
      </c>
      <c r="AS32" s="1">
        <f>KPP!AS32-'Kppa 0.2.3'!AS32</f>
        <v>-3.6812276200490104E-6</v>
      </c>
      <c r="AT32" s="1">
        <f>KPP!AT32-'Kppa 0.2.3'!AT32</f>
        <v>-8.041980757120021E-7</v>
      </c>
      <c r="AU32" s="1">
        <f>KPP!AU32-'Kppa 0.2.3'!AU32</f>
        <v>-3.4182444725539832E-11</v>
      </c>
      <c r="AV32" s="1" t="e">
        <f>KPP!AV32-'Kppa 0.2.3'!AV32</f>
        <v>#VALUE!</v>
      </c>
      <c r="AW32" s="1">
        <f>KPP!AW32-'Kppa 0.2.3'!AW32</f>
        <v>-2.2050517369340051E-7</v>
      </c>
      <c r="AX32" s="1" t="e">
        <f>KPP!AX32-'Kppa 0.2.3'!AX32</f>
        <v>#VALUE!</v>
      </c>
      <c r="AY32" s="1">
        <f>KPP!AY32-'Kppa 0.2.3'!AY32</f>
        <v>-7.1191481875390105E-11</v>
      </c>
      <c r="AZ32" s="1">
        <f>KPP!AZ32-'Kppa 0.2.3'!AZ32</f>
        <v>-3.1854810720753063E-13</v>
      </c>
      <c r="BA32" s="1">
        <f>KPP!BA32-'Kppa 0.2.3'!BA32</f>
        <v>-2.8527054894249925E-27</v>
      </c>
      <c r="BB32" s="1" t="e">
        <f>KPP!BB32-'Kppa 0.2.3'!BB32</f>
        <v>#VALUE!</v>
      </c>
      <c r="BC32" s="1">
        <f>KPP!BC32-'Kppa 0.2.3'!BC32</f>
        <v>-4.3888845238239912E-10</v>
      </c>
      <c r="BD32" s="1">
        <f>KPP!BD32-'Kppa 0.2.3'!BD32</f>
        <v>1.3380694735409815E-4</v>
      </c>
      <c r="BE32" s="1">
        <f>KPP!BE32-'Kppa 0.2.3'!BE32</f>
        <v>-1.0632399097400963E-5</v>
      </c>
      <c r="BF32" s="1">
        <f>KPP!BF32-'Kppa 0.2.3'!BF32</f>
        <v>-6.3523455019329732E-5</v>
      </c>
      <c r="BG32" s="1">
        <f>KPP!BG32-'Kppa 0.2.3'!BG32</f>
        <v>-8.9170282693989963E-13</v>
      </c>
      <c r="BH32" s="1">
        <f>KPP!BH32-'Kppa 0.2.3'!BH32</f>
        <v>2.0271235248850092E-4</v>
      </c>
      <c r="BI32" s="1">
        <f>KPP!BI32-'Kppa 0.2.3'!BI32</f>
        <v>-4.9961851388002909E-6</v>
      </c>
      <c r="BJ32" s="1">
        <f>KPP!BJ32-'Kppa 0.2.3'!BJ32</f>
        <v>-2.5894182838709714E-5</v>
      </c>
      <c r="BK32" s="1">
        <f>KPP!BK32-'Kppa 0.2.3'!BK32</f>
        <v>-3.421634448400046E-4</v>
      </c>
      <c r="BL32" s="1">
        <f>KPP!BL32-'Kppa 0.2.3'!BL32</f>
        <v>5.9728516563810005E-7</v>
      </c>
      <c r="BM32" s="1">
        <f>KPP!BM32-'Kppa 0.2.3'!BM32</f>
        <v>-4.9980414976410289E-8</v>
      </c>
      <c r="BN32" s="1">
        <f>KPP!BN32-'Kppa 0.2.3'!BN32</f>
        <v>-4.1614259228279963E-11</v>
      </c>
      <c r="BO32" s="1">
        <f>KPP!BO32-'Kppa 0.2.3'!BO32</f>
        <v>-9.5791551651601642E-8</v>
      </c>
      <c r="BP32" s="1">
        <f>KPP!BP32-'Kppa 0.2.3'!BP32</f>
        <v>-3.9002993000700254E-10</v>
      </c>
      <c r="BQ32" s="1">
        <f>KPP!BQ32-'Kppa 0.2.3'!BQ32</f>
        <v>-1.3054271583760283E-7</v>
      </c>
      <c r="BR32" s="1">
        <f>KPP!BR32-'Kppa 0.2.3'!BR32</f>
        <v>3.8377501006598325E-8</v>
      </c>
      <c r="BS32" s="1">
        <f>KPP!BS32-'Kppa 0.2.3'!BS32</f>
        <v>1.4202367240099927E-6</v>
      </c>
      <c r="BT32" s="1">
        <f>KPP!BT32-'Kppa 0.2.3'!BT32</f>
        <v>-6.2601323588099925E-9</v>
      </c>
      <c r="BU32" s="1">
        <f>KPP!BU32-'Kppa 0.2.3'!BU32</f>
        <v>-5.8598131317992108E-9</v>
      </c>
      <c r="BV32" s="1">
        <f>KPP!BV32-'Kppa 0.2.3'!BV32</f>
        <v>1.028995804005899E-7</v>
      </c>
      <c r="BW32" s="1">
        <f>KPP!BW32-'Kppa 0.2.3'!BW32</f>
        <v>-2.2862951197179257E-10</v>
      </c>
      <c r="BX32" s="1">
        <f>KPP!BX32-'Kppa 0.2.3'!BX32</f>
        <v>0</v>
      </c>
      <c r="BY32" s="1">
        <f>KPP!BY32-'Kppa 0.2.3'!BY32</f>
        <v>0</v>
      </c>
      <c r="BZ32" s="1">
        <f>KPP!BZ32-'Kppa 0.2.3'!BZ32</f>
        <v>0</v>
      </c>
      <c r="CA32" s="1">
        <f>KPP!CA32-'Kppa 0.2.3'!CA32</f>
        <v>0</v>
      </c>
      <c r="CB32" s="1">
        <f>KPP!CB32-'Kppa 0.2.3'!CB32</f>
        <v>0</v>
      </c>
    </row>
    <row r="33" spans="1:80" x14ac:dyDescent="0.2">
      <c r="A33" s="1">
        <f>KPP!A33-'Kppa 0.2.3'!A33</f>
        <v>0</v>
      </c>
      <c r="B33" s="1">
        <f>KPP!B33-'Kppa 0.2.3'!B33</f>
        <v>4.2832518093199878E-5</v>
      </c>
      <c r="C33" s="1">
        <f>KPP!C33-'Kppa 0.2.3'!C33</f>
        <v>-3.7282455477016807E-7</v>
      </c>
      <c r="D33" s="1">
        <f>KPP!D33-'Kppa 0.2.3'!D33</f>
        <v>1.3786251805720032E-4</v>
      </c>
      <c r="E33" s="1">
        <f>KPP!E33-'Kppa 0.2.3'!E33</f>
        <v>2.0883189624959844E-4</v>
      </c>
      <c r="F33" s="1">
        <f>KPP!F33-'Kppa 0.2.3'!F33</f>
        <v>3.8182404547529997E-4</v>
      </c>
      <c r="G33" s="1">
        <f>KPP!G33-'Kppa 0.2.3'!G33</f>
        <v>2.9102322350975027E-4</v>
      </c>
      <c r="H33" s="1">
        <f>KPP!H33-'Kppa 0.2.3'!H33</f>
        <v>-1.0387783359183667E-6</v>
      </c>
      <c r="I33" s="1">
        <f>KPP!I33-'Kppa 0.2.3'!I33</f>
        <v>-6.540715801001129E-6</v>
      </c>
      <c r="J33" s="1">
        <f>KPP!J33-'Kppa 0.2.3'!J33</f>
        <v>-4.2831773035101328E-5</v>
      </c>
      <c r="K33" s="1">
        <f>KPP!K33-'Kppa 0.2.3'!K33</f>
        <v>-1.2026051072801765E-18</v>
      </c>
      <c r="L33" s="1">
        <f>KPP!L33-'Kppa 0.2.3'!L33</f>
        <v>-3.4617480746991502E-6</v>
      </c>
      <c r="M33" s="1">
        <f>KPP!M33-'Kppa 0.2.3'!M33</f>
        <v>-3.4745936918449993E-9</v>
      </c>
      <c r="N33" s="1">
        <f>KPP!N33-'Kppa 0.2.3'!N33</f>
        <v>2.9876763565986342E-6</v>
      </c>
      <c r="O33" s="1">
        <f>KPP!O33-'Kppa 0.2.3'!O33</f>
        <v>1.1938794082669985E-4</v>
      </c>
      <c r="P33" s="1">
        <f>KPP!P33-'Kppa 0.2.3'!P33</f>
        <v>-6.360032984676988E-7</v>
      </c>
      <c r="Q33" s="1">
        <f>KPP!Q33-'Kppa 0.2.3'!Q33</f>
        <v>-5.4275868150600102E-8</v>
      </c>
      <c r="R33" s="1">
        <f>KPP!R33-'Kppa 0.2.3'!R33</f>
        <v>-2.4842562215114002E-3</v>
      </c>
      <c r="S33" s="1">
        <f>KPP!S33-'Kppa 0.2.3'!S33</f>
        <v>-3.1549528503011068E-9</v>
      </c>
      <c r="T33" s="1">
        <f>KPP!T33-'Kppa 0.2.3'!T33</f>
        <v>-1.1079671336239722E-9</v>
      </c>
      <c r="U33" s="1">
        <f>KPP!U33-'Kppa 0.2.3'!U33</f>
        <v>-1.7025422301600313E-5</v>
      </c>
      <c r="V33" s="1">
        <f>KPP!V33-'Kppa 0.2.3'!V33</f>
        <v>-5.9946374900698984E-5</v>
      </c>
      <c r="W33" s="1">
        <f>KPP!W33-'Kppa 0.2.3'!W33</f>
        <v>-2.8842844031679972E-14</v>
      </c>
      <c r="X33" s="1">
        <f>KPP!X33-'Kppa 0.2.3'!X33</f>
        <v>-1.2910828920359961E-5</v>
      </c>
      <c r="Y33" s="1">
        <f>KPP!Y33-'Kppa 0.2.3'!Y33</f>
        <v>-2.4398298721731999E-8</v>
      </c>
      <c r="Z33" s="1">
        <f>KPP!Z33-'Kppa 0.2.3'!Z33</f>
        <v>6.3318775178529892E-8</v>
      </c>
      <c r="AA33" s="1">
        <f>KPP!AA33-'Kppa 0.2.3'!AA33</f>
        <v>1.9839323087237053E-4</v>
      </c>
      <c r="AB33" s="1">
        <f>KPP!AB33-'Kppa 0.2.3'!AB33</f>
        <v>6.1227790681898832E-12</v>
      </c>
      <c r="AC33" s="1">
        <f>KPP!AC33-'Kppa 0.2.3'!AC33</f>
        <v>-4.4801564588450393E-25</v>
      </c>
      <c r="AD33" s="1">
        <f>KPP!AD33-'Kppa 0.2.3'!AD33</f>
        <v>-7.7978181640793801E-6</v>
      </c>
      <c r="AE33" s="1">
        <f>KPP!AE33-'Kppa 0.2.3'!AE33</f>
        <v>-4.8093017429180415E-5</v>
      </c>
      <c r="AF33" s="1">
        <f>KPP!AF33-'Kppa 0.2.3'!AF33</f>
        <v>-1.0678445357379957E-5</v>
      </c>
      <c r="AG33" s="1">
        <f>KPP!AG33-'Kppa 0.2.3'!AG33</f>
        <v>-4.4981314134700445E-8</v>
      </c>
      <c r="AH33" s="1">
        <f>KPP!AH33-'Kppa 0.2.3'!AH33</f>
        <v>-8.9338071375319526E-9</v>
      </c>
      <c r="AI33" s="1">
        <f>KPP!AI33-'Kppa 0.2.3'!AI33</f>
        <v>-7.5454172662651077E-10</v>
      </c>
      <c r="AJ33" s="1">
        <f>KPP!AJ33-'Kppa 0.2.3'!AJ33</f>
        <v>-6.3766909087829794E-7</v>
      </c>
      <c r="AK33" s="1">
        <f>KPP!AK33-'Kppa 0.2.3'!AK33</f>
        <v>-7.4154424082500076E-9</v>
      </c>
      <c r="AL33" s="1">
        <f>KPP!AL33-'Kppa 0.2.3'!AL33</f>
        <v>4.1043211546800198E-4</v>
      </c>
      <c r="AM33" s="1">
        <f>KPP!AM33-'Kppa 0.2.3'!AM33</f>
        <v>-2.7075820275190078E-7</v>
      </c>
      <c r="AN33" s="1">
        <f>KPP!AN33-'Kppa 0.2.3'!AN33</f>
        <v>-3.3903782958919952E-10</v>
      </c>
      <c r="AO33" s="1">
        <f>KPP!AO33-'Kppa 0.2.3'!AO33</f>
        <v>5.5202939548998353E-5</v>
      </c>
      <c r="AP33" s="1">
        <f>KPP!AP33-'Kppa 0.2.3'!AP33</f>
        <v>-4.277294963023014E-7</v>
      </c>
      <c r="AQ33" s="1">
        <f>KPP!AQ33-'Kppa 0.2.3'!AQ33</f>
        <v>3.6081562349500607E-5</v>
      </c>
      <c r="AR33" s="1">
        <f>KPP!AR33-'Kppa 0.2.3'!AR33</f>
        <v>-4.5883622395992418E-5</v>
      </c>
      <c r="AS33" s="1">
        <f>KPP!AS33-'Kppa 0.2.3'!AS33</f>
        <v>-3.3196584409459721E-6</v>
      </c>
      <c r="AT33" s="1">
        <f>KPP!AT33-'Kppa 0.2.3'!AT33</f>
        <v>-8.4600791976798917E-7</v>
      </c>
      <c r="AU33" s="1">
        <f>KPP!AU33-'Kppa 0.2.3'!AU33</f>
        <v>-6.5181447510869838E-12</v>
      </c>
      <c r="AV33" s="1" t="e">
        <f>KPP!AV33-'Kppa 0.2.3'!AV33</f>
        <v>#VALUE!</v>
      </c>
      <c r="AW33" s="1">
        <f>KPP!AW33-'Kppa 0.2.3'!AW33</f>
        <v>-7.0547334931810328E-8</v>
      </c>
      <c r="AX33" s="1" t="e">
        <f>KPP!AX33-'Kppa 0.2.3'!AX33</f>
        <v>#VALUE!</v>
      </c>
      <c r="AY33" s="1">
        <f>KPP!AY33-'Kppa 0.2.3'!AY33</f>
        <v>-5.8033169909829985E-11</v>
      </c>
      <c r="AZ33" s="1">
        <f>KPP!AZ33-'Kppa 0.2.3'!AZ33</f>
        <v>-1.9252882691193985E-13</v>
      </c>
      <c r="BA33" s="1">
        <f>KPP!BA33-'Kppa 0.2.3'!BA33</f>
        <v>-1.5132267178170048E-27</v>
      </c>
      <c r="BB33" s="1" t="e">
        <f>KPP!BB33-'Kppa 0.2.3'!BB33</f>
        <v>#VALUE!</v>
      </c>
      <c r="BC33" s="1">
        <f>KPP!BC33-'Kppa 0.2.3'!BC33</f>
        <v>-3.4557910605570167E-10</v>
      </c>
      <c r="BD33" s="1">
        <f>KPP!BD33-'Kppa 0.2.3'!BD33</f>
        <v>1.3850783150049992E-4</v>
      </c>
      <c r="BE33" s="1">
        <f>KPP!BE33-'Kppa 0.2.3'!BE33</f>
        <v>-7.1667800228009809E-6</v>
      </c>
      <c r="BF33" s="1">
        <f>KPP!BF33-'Kppa 0.2.3'!BF33</f>
        <v>-6.2158553417130356E-5</v>
      </c>
      <c r="BG33" s="1">
        <f>KPP!BG33-'Kppa 0.2.3'!BG33</f>
        <v>-1.1641152617400595E-13</v>
      </c>
      <c r="BH33" s="1">
        <f>KPP!BH33-'Kppa 0.2.3'!BH33</f>
        <v>2.0078674271590061E-4</v>
      </c>
      <c r="BI33" s="1">
        <f>KPP!BI33-'Kppa 0.2.3'!BI33</f>
        <v>-6.1853710284012764E-6</v>
      </c>
      <c r="BJ33" s="1">
        <f>KPP!BJ33-'Kppa 0.2.3'!BJ33</f>
        <v>-2.5382931388370084E-5</v>
      </c>
      <c r="BK33" s="1">
        <f>KPP!BK33-'Kppa 0.2.3'!BK33</f>
        <v>-3.448950013349994E-4</v>
      </c>
      <c r="BL33" s="1">
        <f>KPP!BL33-'Kppa 0.2.3'!BL33</f>
        <v>5.2998898168020193E-8</v>
      </c>
      <c r="BM33" s="1">
        <f>KPP!BM33-'Kppa 0.2.3'!BM33</f>
        <v>-1.6359823529886039E-8</v>
      </c>
      <c r="BN33" s="1">
        <f>KPP!BN33-'Kppa 0.2.3'!BN33</f>
        <v>-3.3849978677299898E-11</v>
      </c>
      <c r="BO33" s="1">
        <f>KPP!BO33-'Kppa 0.2.3'!BO33</f>
        <v>-4.0234177820201321E-8</v>
      </c>
      <c r="BP33" s="1">
        <f>KPP!BP33-'Kppa 0.2.3'!BP33</f>
        <v>-3.3348354536349867E-10</v>
      </c>
      <c r="BQ33" s="1">
        <f>KPP!BQ33-'Kppa 0.2.3'!BQ33</f>
        <v>1.0371652091560043E-7</v>
      </c>
      <c r="BR33" s="1">
        <f>KPP!BR33-'Kppa 0.2.3'!BR33</f>
        <v>1.3988293775989736E-8</v>
      </c>
      <c r="BS33" s="1">
        <f>KPP!BS33-'Kppa 0.2.3'!BS33</f>
        <v>4.0143471984302632E-6</v>
      </c>
      <c r="BT33" s="1">
        <f>KPP!BT33-'Kppa 0.2.3'!BT33</f>
        <v>-5.0077916129299255E-8</v>
      </c>
      <c r="BU33" s="1">
        <f>KPP!BU33-'Kppa 0.2.3'!BU33</f>
        <v>-1.143252989599924E-8</v>
      </c>
      <c r="BV33" s="1">
        <f>KPP!BV33-'Kppa 0.2.3'!BV33</f>
        <v>7.3706629174249967E-8</v>
      </c>
      <c r="BW33" s="1">
        <f>KPP!BW33-'Kppa 0.2.3'!BW33</f>
        <v>-7.7215027976800445E-11</v>
      </c>
      <c r="BX33" s="1">
        <f>KPP!BX33-'Kppa 0.2.3'!BX33</f>
        <v>0</v>
      </c>
      <c r="BY33" s="1">
        <f>KPP!BY33-'Kppa 0.2.3'!BY33</f>
        <v>0</v>
      </c>
      <c r="BZ33" s="1">
        <f>KPP!BZ33-'Kppa 0.2.3'!BZ33</f>
        <v>0</v>
      </c>
      <c r="CA33" s="1">
        <f>KPP!CA33-'Kppa 0.2.3'!CA33</f>
        <v>0</v>
      </c>
      <c r="CB33" s="1">
        <f>KPP!CB33-'Kppa 0.2.3'!CB33</f>
        <v>0</v>
      </c>
    </row>
    <row r="34" spans="1:80" x14ac:dyDescent="0.2">
      <c r="A34" s="1">
        <f>KPP!A34-'Kppa 0.2.3'!A34</f>
        <v>0</v>
      </c>
      <c r="B34" s="1">
        <f>KPP!B34-'Kppa 0.2.3'!B34</f>
        <v>4.2757491430100644E-5</v>
      </c>
      <c r="C34" s="1">
        <f>KPP!C34-'Kppa 0.2.3'!C34</f>
        <v>-4.3998722285996592E-7</v>
      </c>
      <c r="D34" s="1">
        <f>KPP!D34-'Kppa 0.2.3'!D34</f>
        <v>1.3823959965240246E-4</v>
      </c>
      <c r="E34" s="1">
        <f>KPP!E34-'Kppa 0.2.3'!E34</f>
        <v>2.120141377158994E-4</v>
      </c>
      <c r="F34" s="1">
        <f>KPP!F34-'Kppa 0.2.3'!F34</f>
        <v>3.8203656284789902E-4</v>
      </c>
      <c r="G34" s="1">
        <f>KPP!G34-'Kppa 0.2.3'!G34</f>
        <v>2.9163000758652968E-4</v>
      </c>
      <c r="H34" s="1">
        <f>KPP!H34-'Kppa 0.2.3'!H34</f>
        <v>-1.1207877730692872E-6</v>
      </c>
      <c r="I34" s="1">
        <f>KPP!I34-'Kppa 0.2.3'!I34</f>
        <v>-6.7891767129846237E-6</v>
      </c>
      <c r="J34" s="1">
        <f>KPP!J34-'Kppa 0.2.3'!J34</f>
        <v>-4.2756746371899745E-5</v>
      </c>
      <c r="K34" s="1" t="e">
        <f>KPP!K34-'Kppa 0.2.3'!K34</f>
        <v>#VALUE!</v>
      </c>
      <c r="L34" s="1">
        <f>KPP!L34-'Kppa 0.2.3'!L34</f>
        <v>-3.4570926225989396E-6</v>
      </c>
      <c r="M34" s="1">
        <f>KPP!M34-'Kppa 0.2.3'!M34</f>
        <v>-3.4819111314190005E-9</v>
      </c>
      <c r="N34" s="1">
        <f>KPP!N34-'Kppa 0.2.3'!N34</f>
        <v>5.7461177103007577E-6</v>
      </c>
      <c r="O34" s="1">
        <f>KPP!O34-'Kppa 0.2.3'!O34</f>
        <v>1.1589346069709912E-4</v>
      </c>
      <c r="P34" s="1">
        <f>KPP!P34-'Kppa 0.2.3'!P34</f>
        <v>-6.155855123409973E-7</v>
      </c>
      <c r="Q34" s="1">
        <f>KPP!Q34-'Kppa 0.2.3'!Q34</f>
        <v>-5.0979366190689907E-8</v>
      </c>
      <c r="R34" s="1">
        <f>KPP!R34-'Kppa 0.2.3'!R34</f>
        <v>-2.4849994527495999E-3</v>
      </c>
      <c r="S34" s="1">
        <f>KPP!S34-'Kppa 0.2.3'!S34</f>
        <v>-8.4872039305598865E-7</v>
      </c>
      <c r="T34" s="1">
        <f>KPP!T34-'Kppa 0.2.3'!T34</f>
        <v>-1.0528682483949534E-9</v>
      </c>
      <c r="U34" s="1">
        <f>KPP!U34-'Kppa 0.2.3'!U34</f>
        <v>-1.6994742378600644E-5</v>
      </c>
      <c r="V34" s="1">
        <f>KPP!V34-'Kppa 0.2.3'!V34</f>
        <v>-5.9791979994200384E-5</v>
      </c>
      <c r="W34" s="1">
        <f>KPP!W34-'Kppa 0.2.3'!W34</f>
        <v>-5.4359842586599845E-15</v>
      </c>
      <c r="X34" s="1">
        <f>KPP!X34-'Kppa 0.2.3'!X34</f>
        <v>-1.2826039755329957E-5</v>
      </c>
      <c r="Y34" s="1">
        <f>KPP!Y34-'Kppa 0.2.3'!Y34</f>
        <v>-2.4000845439678919E-8</v>
      </c>
      <c r="Z34" s="1">
        <f>KPP!Z34-'Kppa 0.2.3'!Z34</f>
        <v>2.5876885535840607E-8</v>
      </c>
      <c r="AA34" s="1">
        <f>KPP!AA34-'Kppa 0.2.3'!AA34</f>
        <v>1.9797798975096977E-4</v>
      </c>
      <c r="AB34" s="1">
        <f>KPP!AB34-'Kppa 0.2.3'!AB34</f>
        <v>2.6088237682819444E-12</v>
      </c>
      <c r="AC34" s="1">
        <f>KPP!AC34-'Kppa 0.2.3'!AC34</f>
        <v>-1.4068146777609988E-25</v>
      </c>
      <c r="AD34" s="1">
        <f>KPP!AD34-'Kppa 0.2.3'!AD34</f>
        <v>-7.8307027821895511E-6</v>
      </c>
      <c r="AE34" s="1">
        <f>KPP!AE34-'Kppa 0.2.3'!AE34</f>
        <v>-4.7914067650950409E-5</v>
      </c>
      <c r="AF34" s="1">
        <f>KPP!AF34-'Kppa 0.2.3'!AF34</f>
        <v>-1.0629388864440061E-5</v>
      </c>
      <c r="AG34" s="1">
        <f>KPP!AG34-'Kppa 0.2.3'!AG34</f>
        <v>-4.7236463005049983E-8</v>
      </c>
      <c r="AH34" s="1">
        <f>KPP!AH34-'Kppa 0.2.3'!AH34</f>
        <v>-1.0228681880278024E-8</v>
      </c>
      <c r="AI34" s="1">
        <f>KPP!AI34-'Kppa 0.2.3'!AI34</f>
        <v>-1.4918108451530139E-11</v>
      </c>
      <c r="AJ34" s="1">
        <f>KPP!AJ34-'Kppa 0.2.3'!AJ34</f>
        <v>-5.9738493023649727E-7</v>
      </c>
      <c r="AK34" s="1">
        <f>KPP!AK34-'Kppa 0.2.3'!AK34</f>
        <v>-3.8870332543760123E-10</v>
      </c>
      <c r="AL34" s="1">
        <f>KPP!AL34-'Kppa 0.2.3'!AL34</f>
        <v>4.0977433892080278E-4</v>
      </c>
      <c r="AM34" s="1">
        <f>KPP!AM34-'Kppa 0.2.3'!AM34</f>
        <v>-2.6125239046939413E-7</v>
      </c>
      <c r="AN34" s="1">
        <f>KPP!AN34-'Kppa 0.2.3'!AN34</f>
        <v>-4.6716324204001291E-12</v>
      </c>
      <c r="AO34" s="1">
        <f>KPP!AO34-'Kppa 0.2.3'!AO34</f>
        <v>5.4692954830987128E-5</v>
      </c>
      <c r="AP34" s="1">
        <f>KPP!AP34-'Kppa 0.2.3'!AP34</f>
        <v>-4.1501861538300005E-7</v>
      </c>
      <c r="AQ34" s="1">
        <f>KPP!AQ34-'Kppa 0.2.3'!AQ34</f>
        <v>3.5943689613300578E-5</v>
      </c>
      <c r="AR34" s="1">
        <f>KPP!AR34-'Kppa 0.2.3'!AR34</f>
        <v>-4.1313398931999701E-5</v>
      </c>
      <c r="AS34" s="1">
        <f>KPP!AS34-'Kppa 0.2.3'!AS34</f>
        <v>-3.1203905945159974E-6</v>
      </c>
      <c r="AT34" s="1">
        <f>KPP!AT34-'Kppa 0.2.3'!AT34</f>
        <v>-8.7520652696900978E-7</v>
      </c>
      <c r="AU34" s="1">
        <f>KPP!AU34-'Kppa 0.2.3'!AU34</f>
        <v>-4.3855324800990426E-12</v>
      </c>
      <c r="AV34" s="1" t="e">
        <f>KPP!AV34-'Kppa 0.2.3'!AV34</f>
        <v>#VALUE!</v>
      </c>
      <c r="AW34" s="1">
        <f>KPP!AW34-'Kppa 0.2.3'!AW34</f>
        <v>-7.8631589009799857E-9</v>
      </c>
      <c r="AX34" s="1" t="e">
        <f>KPP!AX34-'Kppa 0.2.3'!AX34</f>
        <v>#VALUE!</v>
      </c>
      <c r="AY34" s="1">
        <f>KPP!AY34-'Kppa 0.2.3'!AY34</f>
        <v>-5.2651769081799995E-11</v>
      </c>
      <c r="AZ34" s="1">
        <f>KPP!AZ34-'Kppa 0.2.3'!AZ34</f>
        <v>-1.2113054828683971E-13</v>
      </c>
      <c r="BA34" s="1">
        <f>KPP!BA34-'Kppa 0.2.3'!BA34</f>
        <v>-3.4749027849390442E-28</v>
      </c>
      <c r="BB34" s="1" t="e">
        <f>KPP!BB34-'Kppa 0.2.3'!BB34</f>
        <v>#VALUE!</v>
      </c>
      <c r="BC34" s="1">
        <f>KPP!BC34-'Kppa 0.2.3'!BC34</f>
        <v>-2.9620347877759959E-10</v>
      </c>
      <c r="BD34" s="1">
        <f>KPP!BD34-'Kppa 0.2.3'!BD34</f>
        <v>1.4192270260340173E-4</v>
      </c>
      <c r="BE34" s="1">
        <f>KPP!BE34-'Kppa 0.2.3'!BE34</f>
        <v>-7.8181436036998259E-6</v>
      </c>
      <c r="BF34" s="1">
        <f>KPP!BF34-'Kppa 0.2.3'!BF34</f>
        <v>-6.193369296916048E-5</v>
      </c>
      <c r="BG34" s="1">
        <f>KPP!BG34-'Kppa 0.2.3'!BG34</f>
        <v>-3.6063234968558998E-80</v>
      </c>
      <c r="BH34" s="1">
        <f>KPP!BH34-'Kppa 0.2.3'!BH34</f>
        <v>1.965757646755998E-4</v>
      </c>
      <c r="BI34" s="1">
        <f>KPP!BI34-'Kppa 0.2.3'!BI34</f>
        <v>-6.404817768798643E-6</v>
      </c>
      <c r="BJ34" s="1">
        <f>KPP!BJ34-'Kppa 0.2.3'!BJ34</f>
        <v>-2.5309041053390123E-5</v>
      </c>
      <c r="BK34" s="1">
        <f>KPP!BK34-'Kppa 0.2.3'!BK34</f>
        <v>-3.463824805199911E-4</v>
      </c>
      <c r="BL34" s="1">
        <f>KPP!BL34-'Kppa 0.2.3'!BL34</f>
        <v>2.325746990205032E-8</v>
      </c>
      <c r="BM34" s="1">
        <f>KPP!BM34-'Kppa 0.2.3'!BM34</f>
        <v>-2.0382682894220004E-9</v>
      </c>
      <c r="BN34" s="1">
        <f>KPP!BN34-'Kppa 0.2.3'!BN34</f>
        <v>-3.3517315963940282E-11</v>
      </c>
      <c r="BO34" s="1">
        <f>KPP!BO34-'Kppa 0.2.3'!BO34</f>
        <v>-4.431311619150174E-8</v>
      </c>
      <c r="BP34" s="1">
        <f>KPP!BP34-'Kppa 0.2.3'!BP34</f>
        <v>-3.3549286342690006E-10</v>
      </c>
      <c r="BQ34" s="1">
        <f>KPP!BQ34-'Kppa 0.2.3'!BQ34</f>
        <v>1.6561384041449893E-7</v>
      </c>
      <c r="BR34" s="1">
        <f>KPP!BR34-'Kppa 0.2.3'!BR34</f>
        <v>-6.3614306766298612E-11</v>
      </c>
      <c r="BS34" s="1">
        <f>KPP!BS34-'Kppa 0.2.3'!BS34</f>
        <v>2.5321853107398117E-6</v>
      </c>
      <c r="BT34" s="1">
        <f>KPP!BT34-'Kppa 0.2.3'!BT34</f>
        <v>-7.0899607860199973E-7</v>
      </c>
      <c r="BU34" s="1">
        <f>KPP!BU34-'Kppa 0.2.3'!BU34</f>
        <v>-3.2649133898000345E-9</v>
      </c>
      <c r="BV34" s="1">
        <f>KPP!BV34-'Kppa 0.2.3'!BV34</f>
        <v>8.2065230831499105E-8</v>
      </c>
      <c r="BW34" s="1">
        <f>KPP!BW34-'Kppa 0.2.3'!BW34</f>
        <v>-7.7838756321497696E-12</v>
      </c>
      <c r="BX34" s="1">
        <f>KPP!BX34-'Kppa 0.2.3'!BX34</f>
        <v>0</v>
      </c>
      <c r="BY34" s="1">
        <f>KPP!BY34-'Kppa 0.2.3'!BY34</f>
        <v>0</v>
      </c>
      <c r="BZ34" s="1">
        <f>KPP!BZ34-'Kppa 0.2.3'!BZ34</f>
        <v>0</v>
      </c>
      <c r="CA34" s="1">
        <f>KPP!CA34-'Kppa 0.2.3'!CA34</f>
        <v>0</v>
      </c>
      <c r="CB34" s="1">
        <f>KPP!CB34-'Kppa 0.2.3'!CB34</f>
        <v>0</v>
      </c>
    </row>
    <row r="35" spans="1:80" x14ac:dyDescent="0.2">
      <c r="A35" s="1">
        <f>KPP!A35-'Kppa 0.2.3'!A35</f>
        <v>0</v>
      </c>
      <c r="B35" s="1">
        <f>KPP!B35-'Kppa 0.2.3'!B35</f>
        <v>4.2710811046399802E-5</v>
      </c>
      <c r="C35" s="1">
        <f>KPP!C35-'Kppa 0.2.3'!C35</f>
        <v>-5.0156874391998896E-7</v>
      </c>
      <c r="D35" s="1">
        <f>KPP!D35-'Kppa 0.2.3'!D35</f>
        <v>1.3913368983260038E-4</v>
      </c>
      <c r="E35" s="1">
        <f>KPP!E35-'Kppa 0.2.3'!E35</f>
        <v>2.1553409151319966E-4</v>
      </c>
      <c r="F35" s="1">
        <f>KPP!F35-'Kppa 0.2.3'!F35</f>
        <v>3.8224261251439996E-4</v>
      </c>
      <c r="G35" s="1">
        <f>KPP!G35-'Kppa 0.2.3'!G35</f>
        <v>2.9223156097065058E-4</v>
      </c>
      <c r="H35" s="1">
        <f>KPP!H35-'Kppa 0.2.3'!H35</f>
        <v>-1.1887365709908893E-6</v>
      </c>
      <c r="I35" s="1">
        <f>KPP!I35-'Kppa 0.2.3'!I35</f>
        <v>-6.9930231069992299E-6</v>
      </c>
      <c r="J35" s="1">
        <f>KPP!J35-'Kppa 0.2.3'!J35</f>
        <v>-4.2710065988202373E-5</v>
      </c>
      <c r="K35" s="1" t="e">
        <f>KPP!K35-'Kppa 0.2.3'!K35</f>
        <v>#VALUE!</v>
      </c>
      <c r="L35" s="1">
        <f>KPP!L35-'Kppa 0.2.3'!L35</f>
        <v>-3.4544098827995334E-6</v>
      </c>
      <c r="M35" s="1">
        <f>KPP!M35-'Kppa 0.2.3'!M35</f>
        <v>-3.5077926387249872E-9</v>
      </c>
      <c r="N35" s="1">
        <f>KPP!N35-'Kppa 0.2.3'!N35</f>
        <v>7.6390807074201705E-6</v>
      </c>
      <c r="O35" s="1">
        <f>KPP!O35-'Kppa 0.2.3'!O35</f>
        <v>1.1154548919816917E-4</v>
      </c>
      <c r="P35" s="1">
        <f>KPP!P35-'Kppa 0.2.3'!P35</f>
        <v>-5.9486386154450083E-7</v>
      </c>
      <c r="Q35" s="1">
        <f>KPP!Q35-'Kppa 0.2.3'!Q35</f>
        <v>-4.7547619083389988E-8</v>
      </c>
      <c r="R35" s="1">
        <f>KPP!R35-'Kppa 0.2.3'!R35</f>
        <v>-2.4867676044617003E-3</v>
      </c>
      <c r="S35" s="1">
        <f>KPP!S35-'Kppa 0.2.3'!S35</f>
        <v>-9.0117186772102034E-7</v>
      </c>
      <c r="T35" s="1">
        <f>KPP!T35-'Kppa 0.2.3'!T35</f>
        <v>-1.0466336399519617E-9</v>
      </c>
      <c r="U35" s="1">
        <f>KPP!U35-'Kppa 0.2.3'!U35</f>
        <v>-1.6975523819500599E-5</v>
      </c>
      <c r="V35" s="1">
        <f>KPP!V35-'Kppa 0.2.3'!V35</f>
        <v>-5.9688460078099331E-5</v>
      </c>
      <c r="W35" s="1">
        <f>KPP!W35-'Kppa 0.2.3'!W35</f>
        <v>-5.7720685563198473E-15</v>
      </c>
      <c r="X35" s="1">
        <f>KPP!X35-'Kppa 0.2.3'!X35</f>
        <v>-1.2764068400299925E-5</v>
      </c>
      <c r="Y35" s="1">
        <f>KPP!Y35-'Kppa 0.2.3'!Y35</f>
        <v>-2.3703357092270034E-8</v>
      </c>
      <c r="Z35" s="1">
        <f>KPP!Z35-'Kppa 0.2.3'!Z35</f>
        <v>2.1526190616059826E-8</v>
      </c>
      <c r="AA35" s="1">
        <f>KPP!AA35-'Kppa 0.2.3'!AA35</f>
        <v>1.976785886160801E-4</v>
      </c>
      <c r="AB35" s="1">
        <f>KPP!AB35-'Kppa 0.2.3'!AB35</f>
        <v>2.3849322339499154E-12</v>
      </c>
      <c r="AC35" s="1">
        <f>KPP!AC35-'Kppa 0.2.3'!AC35</f>
        <v>-1.401130324673995E-25</v>
      </c>
      <c r="AD35" s="1">
        <f>KPP!AD35-'Kppa 0.2.3'!AD35</f>
        <v>-7.8515855625200387E-6</v>
      </c>
      <c r="AE35" s="1">
        <f>KPP!AE35-'Kppa 0.2.3'!AE35</f>
        <v>-4.7788501952120491E-5</v>
      </c>
      <c r="AF35" s="1">
        <f>KPP!AF35-'Kppa 0.2.3'!AF35</f>
        <v>-1.0594325935059812E-5</v>
      </c>
      <c r="AG35" s="1">
        <f>KPP!AG35-'Kppa 0.2.3'!AG35</f>
        <v>-4.9759820460410131E-8</v>
      </c>
      <c r="AH35" s="1">
        <f>KPP!AH35-'Kppa 0.2.3'!AH35</f>
        <v>-1.1755056325580042E-8</v>
      </c>
      <c r="AI35" s="1">
        <f>KPP!AI35-'Kppa 0.2.3'!AI35</f>
        <v>-1.420502679106002E-11</v>
      </c>
      <c r="AJ35" s="1">
        <f>KPP!AJ35-'Kppa 0.2.3'!AJ35</f>
        <v>-5.6093741117389361E-7</v>
      </c>
      <c r="AK35" s="1">
        <f>KPP!AK35-'Kppa 0.2.3'!AK35</f>
        <v>-3.461284222837062E-10</v>
      </c>
      <c r="AL35" s="1">
        <f>KPP!AL35-'Kppa 0.2.3'!AL35</f>
        <v>4.0962206128709877E-4</v>
      </c>
      <c r="AM35" s="1">
        <f>KPP!AM35-'Kppa 0.2.3'!AM35</f>
        <v>-2.4871441441059989E-7</v>
      </c>
      <c r="AN35" s="1">
        <f>KPP!AN35-'Kppa 0.2.3'!AN35</f>
        <v>-4.4032472864297687E-12</v>
      </c>
      <c r="AO35" s="1">
        <f>KPP!AO35-'Kppa 0.2.3'!AO35</f>
        <v>5.3882601512983408E-5</v>
      </c>
      <c r="AP35" s="1">
        <f>KPP!AP35-'Kppa 0.2.3'!AP35</f>
        <v>-3.9820521176360296E-7</v>
      </c>
      <c r="AQ35" s="1">
        <f>KPP!AQ35-'Kppa 0.2.3'!AQ35</f>
        <v>3.5847823766102516E-5</v>
      </c>
      <c r="AR35" s="1">
        <f>KPP!AR35-'Kppa 0.2.3'!AR35</f>
        <v>-3.8088470035002597E-5</v>
      </c>
      <c r="AS35" s="1">
        <f>KPP!AS35-'Kppa 0.2.3'!AS35</f>
        <v>-2.936311785576998E-6</v>
      </c>
      <c r="AT35" s="1">
        <f>KPP!AT35-'Kppa 0.2.3'!AT35</f>
        <v>-8.950650803460033E-7</v>
      </c>
      <c r="AU35" s="1">
        <f>KPP!AU35-'Kppa 0.2.3'!AU35</f>
        <v>-4.3787863436349689E-12</v>
      </c>
      <c r="AV35" s="1" t="e">
        <f>KPP!AV35-'Kppa 0.2.3'!AV35</f>
        <v>#VALUE!</v>
      </c>
      <c r="AW35" s="1">
        <f>KPP!AW35-'Kppa 0.2.3'!AW35</f>
        <v>-8.1184323961398649E-9</v>
      </c>
      <c r="AX35" s="1">
        <f>KPP!AX35-'Kppa 0.2.3'!AX35</f>
        <v>-15.940956315462614</v>
      </c>
      <c r="AY35" s="1">
        <f>KPP!AY35-'Kppa 0.2.3'!AY35</f>
        <v>-4.7484854328429992E-11</v>
      </c>
      <c r="AZ35" s="1">
        <f>KPP!AZ35-'Kppa 0.2.3'!AZ35</f>
        <v>-7.4114716354810156E-14</v>
      </c>
      <c r="BA35" s="1">
        <f>KPP!BA35-'Kppa 0.2.3'!BA35</f>
        <v>5.5381742222902249E-29</v>
      </c>
      <c r="BB35" s="1" t="e">
        <f>KPP!BB35-'Kppa 0.2.3'!BB35</f>
        <v>#VALUE!</v>
      </c>
      <c r="BC35" s="1">
        <f>KPP!BC35-'Kppa 0.2.3'!BC35</f>
        <v>-2.549447607247997E-10</v>
      </c>
      <c r="BD35" s="1">
        <f>KPP!BD35-'Kppa 0.2.3'!BD35</f>
        <v>1.4612159634110056E-4</v>
      </c>
      <c r="BE35" s="1">
        <f>KPP!BE35-'Kppa 0.2.3'!BE35</f>
        <v>-8.6905818995012402E-6</v>
      </c>
      <c r="BF35" s="1">
        <f>KPP!BF35-'Kppa 0.2.3'!BF35</f>
        <v>-6.1765621408969504E-5</v>
      </c>
      <c r="BG35" s="1" t="e">
        <f>KPP!BG35-'Kppa 0.2.3'!BG35</f>
        <v>#VALUE!</v>
      </c>
      <c r="BH35" s="1">
        <f>KPP!BH35-'Kppa 0.2.3'!BH35</f>
        <v>1.9245886270180014E-4</v>
      </c>
      <c r="BI35" s="1">
        <f>KPP!BI35-'Kppa 0.2.3'!BI35</f>
        <v>-6.5851230881992795E-6</v>
      </c>
      <c r="BJ35" s="1">
        <f>KPP!BJ35-'Kppa 0.2.3'!BJ35</f>
        <v>-2.5237992192069826E-5</v>
      </c>
      <c r="BK35" s="1">
        <f>KPP!BK35-'Kppa 0.2.3'!BK35</f>
        <v>-3.4599034148702357E-4</v>
      </c>
      <c r="BL35" s="1">
        <f>KPP!BL35-'Kppa 0.2.3'!BL35</f>
        <v>2.0810088866109864E-8</v>
      </c>
      <c r="BM35" s="1">
        <f>KPP!BM35-'Kppa 0.2.3'!BM35</f>
        <v>-2.0841522883740108E-9</v>
      </c>
      <c r="BN35" s="1">
        <f>KPP!BN35-'Kppa 0.2.3'!BN35</f>
        <v>-3.2065296670830084E-11</v>
      </c>
      <c r="BO35" s="1">
        <f>KPP!BO35-'Kppa 0.2.3'!BO35</f>
        <v>-3.3357851924401005E-8</v>
      </c>
      <c r="BP35" s="1">
        <f>KPP!BP35-'Kppa 0.2.3'!BP35</f>
        <v>-3.2948145163830527E-10</v>
      </c>
      <c r="BQ35" s="1">
        <f>KPP!BQ35-'Kppa 0.2.3'!BQ35</f>
        <v>1.7081498975599996E-7</v>
      </c>
      <c r="BR35" s="1">
        <f>KPP!BR35-'Kppa 0.2.3'!BR35</f>
        <v>-7.2619916483201258E-11</v>
      </c>
      <c r="BS35" s="1">
        <f>KPP!BS35-'Kppa 0.2.3'!BS35</f>
        <v>1.8781250391199794E-6</v>
      </c>
      <c r="BT35" s="1">
        <f>KPP!BT35-'Kppa 0.2.3'!BT35</f>
        <v>-7.4367237548200878E-7</v>
      </c>
      <c r="BU35" s="1">
        <f>KPP!BU35-'Kppa 0.2.3'!BU35</f>
        <v>1.3697908649997842E-9</v>
      </c>
      <c r="BV35" s="1">
        <f>KPP!BV35-'Kppa 0.2.3'!BV35</f>
        <v>8.3715266510888601E-8</v>
      </c>
      <c r="BW35" s="1">
        <f>KPP!BW35-'Kppa 0.2.3'!BW35</f>
        <v>-9.8698839896996867E-12</v>
      </c>
      <c r="BX35" s="1">
        <f>KPP!BX35-'Kppa 0.2.3'!BX35</f>
        <v>0</v>
      </c>
      <c r="BY35" s="1">
        <f>KPP!BY35-'Kppa 0.2.3'!BY35</f>
        <v>0</v>
      </c>
      <c r="BZ35" s="1">
        <f>KPP!BZ35-'Kppa 0.2.3'!BZ35</f>
        <v>0</v>
      </c>
      <c r="CA35" s="1">
        <f>KPP!CA35-'Kppa 0.2.3'!CA35</f>
        <v>0</v>
      </c>
      <c r="CB35" s="1">
        <f>KPP!CB35-'Kppa 0.2.3'!CB35</f>
        <v>0</v>
      </c>
    </row>
    <row r="36" spans="1:80" x14ac:dyDescent="0.2">
      <c r="A36" s="1">
        <f>KPP!A36-'Kppa 0.2.3'!A36</f>
        <v>0</v>
      </c>
      <c r="B36" s="1">
        <f>KPP!B36-'Kppa 0.2.3'!B36</f>
        <v>4.2662893909599722E-5</v>
      </c>
      <c r="C36" s="1">
        <f>KPP!C36-'Kppa 0.2.3'!C36</f>
        <v>-5.59301005159836E-7</v>
      </c>
      <c r="D36" s="1">
        <f>KPP!D36-'Kppa 0.2.3'!D36</f>
        <v>1.401486984842007E-4</v>
      </c>
      <c r="E36" s="1">
        <f>KPP!E36-'Kppa 0.2.3'!E36</f>
        <v>2.1903667754669988E-4</v>
      </c>
      <c r="F36" s="1">
        <f>KPP!F36-'Kppa 0.2.3'!F36</f>
        <v>3.8244394261680026E-4</v>
      </c>
      <c r="G36" s="1">
        <f>KPP!G36-'Kppa 0.2.3'!G36</f>
        <v>2.9281304876471997E-4</v>
      </c>
      <c r="H36" s="1">
        <f>KPP!H36-'Kppa 0.2.3'!H36</f>
        <v>-1.2550050311789518E-6</v>
      </c>
      <c r="I36" s="1">
        <f>KPP!I36-'Kppa 0.2.3'!I36</f>
        <v>-7.1918284879901595E-6</v>
      </c>
      <c r="J36" s="1">
        <f>KPP!J36-'Kppa 0.2.3'!J36</f>
        <v>-4.2662148851402293E-5</v>
      </c>
      <c r="K36" s="1" t="e">
        <f>KPP!K36-'Kppa 0.2.3'!K36</f>
        <v>#VALUE!</v>
      </c>
      <c r="L36" s="1">
        <f>KPP!L36-'Kppa 0.2.3'!L36</f>
        <v>-3.4515862283000798E-6</v>
      </c>
      <c r="M36" s="1">
        <f>KPP!M36-'Kppa 0.2.3'!M36</f>
        <v>-3.5325899438290011E-9</v>
      </c>
      <c r="N36" s="1">
        <f>KPP!N36-'Kppa 0.2.3'!N36</f>
        <v>9.0737833608797031E-6</v>
      </c>
      <c r="O36" s="1">
        <f>KPP!O36-'Kppa 0.2.3'!O36</f>
        <v>1.069951991656392E-4</v>
      </c>
      <c r="P36" s="1">
        <f>KPP!P36-'Kppa 0.2.3'!P36</f>
        <v>-5.7447864179019544E-7</v>
      </c>
      <c r="Q36" s="1">
        <f>KPP!Q36-'Kppa 0.2.3'!Q36</f>
        <v>-4.4324377544379987E-8</v>
      </c>
      <c r="R36" s="1">
        <f>KPP!R36-'Kppa 0.2.3'!R36</f>
        <v>-2.4884540770732013E-3</v>
      </c>
      <c r="S36" s="1">
        <f>KPP!S36-'Kppa 0.2.3'!S36</f>
        <v>-8.4948216597100011E-7</v>
      </c>
      <c r="T36" s="1">
        <f>KPP!T36-'Kppa 0.2.3'!T36</f>
        <v>-1.0402864378529231E-9</v>
      </c>
      <c r="U36" s="1">
        <f>KPP!U36-'Kppa 0.2.3'!U36</f>
        <v>-1.6955838841399909E-5</v>
      </c>
      <c r="V36" s="1">
        <f>KPP!V36-'Kppa 0.2.3'!V36</f>
        <v>-5.9584679149998071E-5</v>
      </c>
      <c r="W36" s="1">
        <f>KPP!W36-'Kppa 0.2.3'!W36</f>
        <v>-5.6545376289301896E-15</v>
      </c>
      <c r="X36" s="1">
        <f>KPP!X36-'Kppa 0.2.3'!X36</f>
        <v>-1.270370885451998E-5</v>
      </c>
      <c r="Y36" s="1">
        <f>KPP!Y36-'Kppa 0.2.3'!Y36</f>
        <v>-2.3418330827791069E-8</v>
      </c>
      <c r="Z36" s="1">
        <f>KPP!Z36-'Kppa 0.2.3'!Z36</f>
        <v>2.0251578873330719E-8</v>
      </c>
      <c r="AA36" s="1">
        <f>KPP!AA36-'Kppa 0.2.3'!AA36</f>
        <v>1.9739690103554985E-4</v>
      </c>
      <c r="AB36" s="1">
        <f>KPP!AB36-'Kppa 0.2.3'!AB36</f>
        <v>2.3763473804089774E-12</v>
      </c>
      <c r="AC36" s="1">
        <f>KPP!AC36-'Kppa 0.2.3'!AC36</f>
        <v>-1.4230084168230064E-25</v>
      </c>
      <c r="AD36" s="1">
        <f>KPP!AD36-'Kppa 0.2.3'!AD36</f>
        <v>-7.8632299593999269E-6</v>
      </c>
      <c r="AE36" s="1">
        <f>KPP!AE36-'Kppa 0.2.3'!AE36</f>
        <v>-4.766442503103055E-5</v>
      </c>
      <c r="AF36" s="1">
        <f>KPP!AF36-'Kppa 0.2.3'!AF36</f>
        <v>-1.055989115057005E-5</v>
      </c>
      <c r="AG36" s="1">
        <f>KPP!AG36-'Kppa 0.2.3'!AG36</f>
        <v>-5.2172636704420078E-8</v>
      </c>
      <c r="AH36" s="1">
        <f>KPP!AH36-'Kppa 0.2.3'!AH36</f>
        <v>-1.3214563657279918E-8</v>
      </c>
      <c r="AI36" s="1">
        <f>KPP!AI36-'Kppa 0.2.3'!AI36</f>
        <v>-1.3967590657500145E-11</v>
      </c>
      <c r="AJ36" s="1">
        <f>KPP!AJ36-'Kppa 0.2.3'!AJ36</f>
        <v>-5.2785326628159541E-7</v>
      </c>
      <c r="AK36" s="1">
        <f>KPP!AK36-'Kppa 0.2.3'!AK36</f>
        <v>-3.4272748283160432E-10</v>
      </c>
      <c r="AL36" s="1">
        <f>KPP!AL36-'Kppa 0.2.3'!AL36</f>
        <v>4.0950523141939851E-4</v>
      </c>
      <c r="AM36" s="1">
        <f>KPP!AM36-'Kppa 0.2.3'!AM36</f>
        <v>-2.3689702885140197E-7</v>
      </c>
      <c r="AN36" s="1">
        <f>KPP!AN36-'Kppa 0.2.3'!AN36</f>
        <v>-4.3479869450700352E-12</v>
      </c>
      <c r="AO36" s="1">
        <f>KPP!AO36-'Kppa 0.2.3'!AO36</f>
        <v>5.3041090104982702E-5</v>
      </c>
      <c r="AP36" s="1">
        <f>KPP!AP36-'Kppa 0.2.3'!AP36</f>
        <v>-3.8232285032559969E-7</v>
      </c>
      <c r="AQ36" s="1">
        <f>KPP!AQ36-'Kppa 0.2.3'!AQ36</f>
        <v>3.5752974730601794E-5</v>
      </c>
      <c r="AR36" s="1">
        <f>KPP!AR36-'Kppa 0.2.3'!AR36</f>
        <v>-3.5176689265004057E-5</v>
      </c>
      <c r="AS36" s="1">
        <f>KPP!AS36-'Kppa 0.2.3'!AS36</f>
        <v>-2.7645739148139908E-6</v>
      </c>
      <c r="AT36" s="1">
        <f>KPP!AT36-'Kppa 0.2.3'!AT36</f>
        <v>-9.1221820918899318E-7</v>
      </c>
      <c r="AU36" s="1">
        <f>KPP!AU36-'Kppa 0.2.3'!AU36</f>
        <v>-4.4482263542069762E-12</v>
      </c>
      <c r="AV36" s="1">
        <f>KPP!AV36-'Kppa 0.2.3'!AV36</f>
        <v>1.3470484880997873</v>
      </c>
      <c r="AW36" s="1">
        <f>KPP!AW36-'Kppa 0.2.3'!AW36</f>
        <v>-8.1275798957099851E-9</v>
      </c>
      <c r="AX36" s="1" t="e">
        <f>KPP!AX36-'Kppa 0.2.3'!AX36</f>
        <v>#VALUE!</v>
      </c>
      <c r="AY36" s="1">
        <f>KPP!AY36-'Kppa 0.2.3'!AY36</f>
        <v>-4.2915338715309943E-11</v>
      </c>
      <c r="AZ36" s="1">
        <f>KPP!AZ36-'Kppa 0.2.3'!AZ36</f>
        <v>-4.5572371169710017E-14</v>
      </c>
      <c r="BA36" s="1">
        <f>KPP!BA36-'Kppa 0.2.3'!BA36</f>
        <v>7.9347863930339329E-29</v>
      </c>
      <c r="BB36" s="1" t="e">
        <f>KPP!BB36-'Kppa 0.2.3'!BB36</f>
        <v>#VALUE!</v>
      </c>
      <c r="BC36" s="1">
        <f>KPP!BC36-'Kppa 0.2.3'!BC36</f>
        <v>-2.1974397079334025E-10</v>
      </c>
      <c r="BD36" s="1">
        <f>KPP!BD36-'Kppa 0.2.3'!BD36</f>
        <v>1.5024251176050038E-4</v>
      </c>
      <c r="BE36" s="1">
        <f>KPP!BE36-'Kppa 0.2.3'!BE36</f>
        <v>-9.2348573477989832E-6</v>
      </c>
      <c r="BF36" s="1">
        <f>KPP!BF36-'Kppa 0.2.3'!BF36</f>
        <v>-6.1601969877820087E-5</v>
      </c>
      <c r="BG36" s="1" t="e">
        <f>KPP!BG36-'Kppa 0.2.3'!BG36</f>
        <v>#VALUE!</v>
      </c>
      <c r="BH36" s="1">
        <f>KPP!BH36-'Kppa 0.2.3'!BH36</f>
        <v>1.8863793905519836E-4</v>
      </c>
      <c r="BI36" s="1">
        <f>KPP!BI36-'Kppa 0.2.3'!BI36</f>
        <v>-6.7606788865005873E-6</v>
      </c>
      <c r="BJ36" s="1">
        <f>KPP!BJ36-'Kppa 0.2.3'!BJ36</f>
        <v>-2.5167917716320022E-5</v>
      </c>
      <c r="BK36" s="1">
        <f>KPP!BK36-'Kppa 0.2.3'!BK36</f>
        <v>-3.454676041529936E-4</v>
      </c>
      <c r="BL36" s="1">
        <f>KPP!BL36-'Kppa 0.2.3'!BL36</f>
        <v>1.9968545049119813E-8</v>
      </c>
      <c r="BM36" s="1">
        <f>KPP!BM36-'Kppa 0.2.3'!BM36</f>
        <v>-2.0785727026719946E-9</v>
      </c>
      <c r="BN36" s="1">
        <f>KPP!BN36-'Kppa 0.2.3'!BN36</f>
        <v>-3.1087251642310129E-11</v>
      </c>
      <c r="BO36" s="1">
        <f>KPP!BO36-'Kppa 0.2.3'!BO36</f>
        <v>-2.849530221930014E-8</v>
      </c>
      <c r="BP36" s="1">
        <f>KPP!BP36-'Kppa 0.2.3'!BP36</f>
        <v>-3.3142322480669727E-10</v>
      </c>
      <c r="BQ36" s="1">
        <f>KPP!BQ36-'Kppa 0.2.3'!BQ36</f>
        <v>1.6967851545790128E-7</v>
      </c>
      <c r="BR36" s="1">
        <f>KPP!BR36-'Kppa 0.2.3'!BR36</f>
        <v>-6.9770187586801144E-11</v>
      </c>
      <c r="BS36" s="1">
        <f>KPP!BS36-'Kppa 0.2.3'!BS36</f>
        <v>1.9396799444703662E-6</v>
      </c>
      <c r="BT36" s="1">
        <f>KPP!BT36-'Kppa 0.2.3'!BT36</f>
        <v>-7.3130481481400457E-7</v>
      </c>
      <c r="BU36" s="1">
        <f>KPP!BU36-'Kppa 0.2.3'!BU36</f>
        <v>2.9535206430002535E-9</v>
      </c>
      <c r="BV36" s="1">
        <f>KPP!BV36-'Kppa 0.2.3'!BV36</f>
        <v>8.2727537750490156E-8</v>
      </c>
      <c r="BW36" s="1">
        <f>KPP!BW36-'Kppa 0.2.3'!BW36</f>
        <v>-9.8996328184197684E-12</v>
      </c>
      <c r="BX36" s="1">
        <f>KPP!BX36-'Kppa 0.2.3'!BX36</f>
        <v>0</v>
      </c>
      <c r="BY36" s="1">
        <f>KPP!BY36-'Kppa 0.2.3'!BY36</f>
        <v>0</v>
      </c>
      <c r="BZ36" s="1">
        <f>KPP!BZ36-'Kppa 0.2.3'!BZ36</f>
        <v>0</v>
      </c>
      <c r="CA36" s="1">
        <f>KPP!CA36-'Kppa 0.2.3'!CA36</f>
        <v>0</v>
      </c>
      <c r="CB36" s="1">
        <f>KPP!CB36-'Kppa 0.2.3'!CB36</f>
        <v>0</v>
      </c>
    </row>
    <row r="37" spans="1:80" x14ac:dyDescent="0.2">
      <c r="A37" s="1">
        <f>KPP!A37-'Kppa 0.2.3'!A37</f>
        <v>0</v>
      </c>
      <c r="B37" s="1">
        <f>KPP!B37-'Kppa 0.2.3'!B37</f>
        <v>4.2616330135299835E-5</v>
      </c>
      <c r="C37" s="1">
        <f>KPP!C37-'Kppa 0.2.3'!C37</f>
        <v>-6.1336386834994969E-7</v>
      </c>
      <c r="D37" s="1">
        <f>KPP!D37-'Kppa 0.2.3'!D37</f>
        <v>1.4119724565319833E-4</v>
      </c>
      <c r="E37" s="1">
        <f>KPP!E37-'Kppa 0.2.3'!E37</f>
        <v>2.2244828681479943E-4</v>
      </c>
      <c r="F37" s="1">
        <f>KPP!F37-'Kppa 0.2.3'!F37</f>
        <v>3.8264052017089947E-4</v>
      </c>
      <c r="G37" s="1">
        <f>KPP!G37-'Kppa 0.2.3'!G37</f>
        <v>2.9337383311396972E-4</v>
      </c>
      <c r="H37" s="1">
        <f>KPP!H37-'Kppa 0.2.3'!H37</f>
        <v>-1.3195842520005718E-6</v>
      </c>
      <c r="I37" s="1">
        <f>KPP!I37-'Kppa 0.2.3'!I37</f>
        <v>-7.3855661499866443E-6</v>
      </c>
      <c r="J37" s="1">
        <f>KPP!J37-'Kppa 0.2.3'!J37</f>
        <v>-4.2615585077100671E-5</v>
      </c>
      <c r="K37" s="1" t="e">
        <f>KPP!K37-'Kppa 0.2.3'!K37</f>
        <v>#VALUE!</v>
      </c>
      <c r="L37" s="1">
        <f>KPP!L37-'Kppa 0.2.3'!L37</f>
        <v>-3.4488352200004457E-6</v>
      </c>
      <c r="M37" s="1">
        <f>KPP!M37-'Kppa 0.2.3'!M37</f>
        <v>-3.5562953864509937E-9</v>
      </c>
      <c r="N37" s="1">
        <f>KPP!N37-'Kppa 0.2.3'!N37</f>
        <v>1.0337086602599244E-5</v>
      </c>
      <c r="O37" s="1">
        <f>KPP!O37-'Kppa 0.2.3'!O37</f>
        <v>1.0250961388129018E-4</v>
      </c>
      <c r="P37" s="1">
        <f>KPP!P37-'Kppa 0.2.3'!P37</f>
        <v>-5.540089957453058E-7</v>
      </c>
      <c r="Q37" s="1">
        <f>KPP!Q37-'Kppa 0.2.3'!Q37</f>
        <v>-4.1282275519789924E-8</v>
      </c>
      <c r="R37" s="1">
        <f>KPP!R37-'Kppa 0.2.3'!R37</f>
        <v>-2.4900646579419997E-3</v>
      </c>
      <c r="S37" s="1">
        <f>KPP!S37-'Kppa 0.2.3'!S37</f>
        <v>-7.8321246466299204E-7</v>
      </c>
      <c r="T37" s="1">
        <f>KPP!T37-'Kppa 0.2.3'!T37</f>
        <v>-1.0341255134799336E-9</v>
      </c>
      <c r="U37" s="1">
        <f>KPP!U37-'Kppa 0.2.3'!U37</f>
        <v>-1.6936714375500109E-5</v>
      </c>
      <c r="V37" s="1">
        <f>KPP!V37-'Kppa 0.2.3'!V37</f>
        <v>-5.9484110340402019E-5</v>
      </c>
      <c r="W37" s="1">
        <f>KPP!W37-'Kppa 0.2.3'!W37</f>
        <v>-5.4562739624801707E-15</v>
      </c>
      <c r="X37" s="1">
        <f>KPP!X37-'Kppa 0.2.3'!X37</f>
        <v>-1.2645536326170038E-5</v>
      </c>
      <c r="Y37" s="1">
        <f>KPP!Y37-'Kppa 0.2.3'!Y37</f>
        <v>-2.3145854696645994E-8</v>
      </c>
      <c r="Z37" s="1">
        <f>KPP!Z37-'Kppa 0.2.3'!Z37</f>
        <v>1.9499472329929682E-8</v>
      </c>
      <c r="AA37" s="1">
        <f>KPP!AA37-'Kppa 0.2.3'!AA37</f>
        <v>1.9712910797629966E-4</v>
      </c>
      <c r="AB37" s="1">
        <f>KPP!AB37-'Kppa 0.2.3'!AB37</f>
        <v>2.4082685909199966E-12</v>
      </c>
      <c r="AC37" s="1">
        <f>KPP!AC37-'Kppa 0.2.3'!AC37</f>
        <v>-1.4482207623120053E-25</v>
      </c>
      <c r="AD37" s="1">
        <f>KPP!AD37-'Kppa 0.2.3'!AD37</f>
        <v>-7.869882588580103E-6</v>
      </c>
      <c r="AE37" s="1">
        <f>KPP!AE37-'Kppa 0.2.3'!AE37</f>
        <v>-4.754444769246996E-5</v>
      </c>
      <c r="AF37" s="1">
        <f>KPP!AF37-'Kppa 0.2.3'!AF37</f>
        <v>-1.0526633418809876E-5</v>
      </c>
      <c r="AG37" s="1">
        <f>KPP!AG37-'Kppa 0.2.3'!AG37</f>
        <v>-5.4438796026820004E-8</v>
      </c>
      <c r="AH37" s="1">
        <f>KPP!AH37-'Kppa 0.2.3'!AH37</f>
        <v>-1.4586897835289941E-8</v>
      </c>
      <c r="AI37" s="1">
        <f>KPP!AI37-'Kppa 0.2.3'!AI37</f>
        <v>-1.3835651514350034E-11</v>
      </c>
      <c r="AJ37" s="1">
        <f>KPP!AJ37-'Kppa 0.2.3'!AJ37</f>
        <v>-4.9773947122869471E-7</v>
      </c>
      <c r="AK37" s="1">
        <f>KPP!AK37-'Kppa 0.2.3'!AK37</f>
        <v>-3.4592760303070242E-10</v>
      </c>
      <c r="AL37" s="1">
        <f>KPP!AL37-'Kppa 0.2.3'!AL37</f>
        <v>4.0939642387900071E-4</v>
      </c>
      <c r="AM37" s="1">
        <f>KPP!AM37-'Kppa 0.2.3'!AM37</f>
        <v>-2.2587500302129768E-7</v>
      </c>
      <c r="AN37" s="1">
        <f>KPP!AN37-'Kppa 0.2.3'!AN37</f>
        <v>-4.3372601462101732E-12</v>
      </c>
      <c r="AO37" s="1">
        <f>KPP!AO37-'Kppa 0.2.3'!AO37</f>
        <v>5.2194795510995817E-5</v>
      </c>
      <c r="AP37" s="1">
        <f>KPP!AP37-'Kppa 0.2.3'!AP37</f>
        <v>-3.6745446173989954E-7</v>
      </c>
      <c r="AQ37" s="1">
        <f>KPP!AQ37-'Kppa 0.2.3'!AQ37</f>
        <v>3.5661235612799436E-5</v>
      </c>
      <c r="AR37" s="1">
        <f>KPP!AR37-'Kppa 0.2.3'!AR37</f>
        <v>-3.2302391050995083E-5</v>
      </c>
      <c r="AS37" s="1">
        <f>KPP!AS37-'Kppa 0.2.3'!AS37</f>
        <v>-2.6044341992940501E-6</v>
      </c>
      <c r="AT37" s="1">
        <f>KPP!AT37-'Kppa 0.2.3'!AT37</f>
        <v>-9.2710656109202204E-7</v>
      </c>
      <c r="AU37" s="1">
        <f>KPP!AU37-'Kppa 0.2.3'!AU37</f>
        <v>-4.5274224991840166E-12</v>
      </c>
      <c r="AV37" s="1" t="e">
        <f>KPP!AV37-'Kppa 0.2.3'!AV37</f>
        <v>#VALUE!</v>
      </c>
      <c r="AW37" s="1">
        <f>KPP!AW37-'Kppa 0.2.3'!AW37</f>
        <v>-8.0935076215900771E-9</v>
      </c>
      <c r="AX37" s="1">
        <f>KPP!AX37-'Kppa 0.2.3'!AX37</f>
        <v>-20.24178297354689</v>
      </c>
      <c r="AY37" s="1">
        <f>KPP!AY37-'Kppa 0.2.3'!AY37</f>
        <v>-3.8868525326909881E-11</v>
      </c>
      <c r="AZ37" s="1">
        <f>KPP!AZ37-'Kppa 0.2.3'!AZ37</f>
        <v>-2.820257516967996E-14</v>
      </c>
      <c r="BA37" s="1">
        <f>KPP!BA37-'Kppa 0.2.3'!BA37</f>
        <v>4.6795807545469856E-29</v>
      </c>
      <c r="BB37" s="1" t="e">
        <f>KPP!BB37-'Kppa 0.2.3'!BB37</f>
        <v>#VALUE!</v>
      </c>
      <c r="BC37" s="1">
        <f>KPP!BC37-'Kppa 0.2.3'!BC37</f>
        <v>-1.8967145339003004E-10</v>
      </c>
      <c r="BD37" s="1">
        <f>KPP!BD37-'Kppa 0.2.3'!BD37</f>
        <v>1.5412138777620016E-4</v>
      </c>
      <c r="BE37" s="1">
        <f>KPP!BE37-'Kppa 0.2.3'!BE37</f>
        <v>-9.5603486823005179E-6</v>
      </c>
      <c r="BF37" s="1">
        <f>KPP!BF37-'Kppa 0.2.3'!BF37</f>
        <v>-6.1443965890890274E-5</v>
      </c>
      <c r="BG37" s="1" t="e">
        <f>KPP!BG37-'Kppa 0.2.3'!BG37</f>
        <v>#VALUE!</v>
      </c>
      <c r="BH37" s="1">
        <f>KPP!BH37-'Kppa 0.2.3'!BH37</f>
        <v>1.8499959427009834E-4</v>
      </c>
      <c r="BI37" s="1">
        <f>KPP!BI37-'Kppa 0.2.3'!BI37</f>
        <v>-6.929955366798829E-6</v>
      </c>
      <c r="BJ37" s="1">
        <f>KPP!BJ37-'Kppa 0.2.3'!BJ37</f>
        <v>-2.5100100269679834E-5</v>
      </c>
      <c r="BK37" s="1">
        <f>KPP!BK37-'Kppa 0.2.3'!BK37</f>
        <v>-3.4515620666997204E-4</v>
      </c>
      <c r="BL37" s="1">
        <f>KPP!BL37-'Kppa 0.2.3'!BL37</f>
        <v>1.9426284355219601E-8</v>
      </c>
      <c r="BM37" s="1">
        <f>KPP!BM37-'Kppa 0.2.3'!BM37</f>
        <v>-2.0640537464190037E-9</v>
      </c>
      <c r="BN37" s="1">
        <f>KPP!BN37-'Kppa 0.2.3'!BN37</f>
        <v>-3.0197816687219781E-11</v>
      </c>
      <c r="BO37" s="1">
        <f>KPP!BO37-'Kppa 0.2.3'!BO37</f>
        <v>-2.4752118042700109E-8</v>
      </c>
      <c r="BP37" s="1">
        <f>KPP!BP37-'Kppa 0.2.3'!BP37</f>
        <v>-3.3444943249049892E-10</v>
      </c>
      <c r="BQ37" s="1">
        <f>KPP!BQ37-'Kppa 0.2.3'!BQ37</f>
        <v>1.6741044018940085E-7</v>
      </c>
      <c r="BR37" s="1">
        <f>KPP!BR37-'Kppa 0.2.3'!BR37</f>
        <v>-6.5034688484699972E-11</v>
      </c>
      <c r="BS37" s="1">
        <f>KPP!BS37-'Kppa 0.2.3'!BS37</f>
        <v>2.1074006104097529E-6</v>
      </c>
      <c r="BT37" s="1">
        <f>KPP!BT37-'Kppa 0.2.3'!BT37</f>
        <v>-7.1021749803790233E-7</v>
      </c>
      <c r="BU37" s="1">
        <f>KPP!BU37-'Kppa 0.2.3'!BU37</f>
        <v>4.0406435337201501E-9</v>
      </c>
      <c r="BV37" s="1">
        <f>KPP!BV37-'Kppa 0.2.3'!BV37</f>
        <v>8.1285555269030983E-8</v>
      </c>
      <c r="BW37" s="1">
        <f>KPP!BW37-'Kppa 0.2.3'!BW37</f>
        <v>-9.5545472762398637E-12</v>
      </c>
      <c r="BX37" s="1">
        <f>KPP!BX37-'Kppa 0.2.3'!BX37</f>
        <v>0</v>
      </c>
      <c r="BY37" s="1">
        <f>KPP!BY37-'Kppa 0.2.3'!BY37</f>
        <v>0</v>
      </c>
      <c r="BZ37" s="1">
        <f>KPP!BZ37-'Kppa 0.2.3'!BZ37</f>
        <v>0</v>
      </c>
      <c r="CA37" s="1">
        <f>KPP!CA37-'Kppa 0.2.3'!CA37</f>
        <v>0</v>
      </c>
      <c r="CB37" s="1">
        <f>KPP!CB37-'Kppa 0.2.3'!CB37</f>
        <v>0</v>
      </c>
    </row>
    <row r="38" spans="1:80" x14ac:dyDescent="0.2">
      <c r="A38" s="1">
        <f>KPP!A38-'Kppa 0.2.3'!A38</f>
        <v>0</v>
      </c>
      <c r="B38" s="1">
        <f>KPP!B38-'Kppa 0.2.3'!B38</f>
        <v>4.2571517562300237E-5</v>
      </c>
      <c r="C38" s="1">
        <f>KPP!C38-'Kppa 0.2.3'!C38</f>
        <v>-6.6401899155013253E-7</v>
      </c>
      <c r="D38" s="1">
        <f>KPP!D38-'Kppa 0.2.3'!D38</f>
        <v>1.4226366156160075E-4</v>
      </c>
      <c r="E38" s="1">
        <f>KPP!E38-'Kppa 0.2.3'!E38</f>
        <v>2.2575827485239904E-4</v>
      </c>
      <c r="F38" s="1">
        <f>KPP!F38-'Kppa 0.2.3'!F38</f>
        <v>3.8283262428459933E-4</v>
      </c>
      <c r="G38" s="1">
        <f>KPP!G38-'Kppa 0.2.3'!G38</f>
        <v>2.9391382896909977E-4</v>
      </c>
      <c r="H38" s="1">
        <f>KPP!H38-'Kppa 0.2.3'!H38</f>
        <v>-1.3824577113803749E-6</v>
      </c>
      <c r="I38" s="1">
        <f>KPP!I38-'Kppa 0.2.3'!I38</f>
        <v>-7.5741865269984832E-6</v>
      </c>
      <c r="J38" s="1">
        <f>KPP!J38-'Kppa 0.2.3'!J38</f>
        <v>-4.2570772504101073E-5</v>
      </c>
      <c r="K38" s="1" t="e">
        <f>KPP!K38-'Kppa 0.2.3'!K38</f>
        <v>#VALUE!</v>
      </c>
      <c r="L38" s="1">
        <f>KPP!L38-'Kppa 0.2.3'!L38</f>
        <v>-3.446190403899943E-6</v>
      </c>
      <c r="M38" s="1">
        <f>KPP!M38-'Kppa 0.2.3'!M38</f>
        <v>-3.5789456086309921E-9</v>
      </c>
      <c r="N38" s="1">
        <f>KPP!N38-'Kppa 0.2.3'!N38</f>
        <v>1.1476773023290192E-5</v>
      </c>
      <c r="O38" s="1">
        <f>KPP!O38-'Kppa 0.2.3'!O38</f>
        <v>9.8133523713569287E-5</v>
      </c>
      <c r="P38" s="1">
        <f>KPP!P38-'Kppa 0.2.3'!P38</f>
        <v>-5.3344996657061225E-7</v>
      </c>
      <c r="Q38" s="1">
        <f>KPP!Q38-'Kppa 0.2.3'!Q38</f>
        <v>-3.8409841114939767E-8</v>
      </c>
      <c r="R38" s="1">
        <f>KPP!R38-'Kppa 0.2.3'!R38</f>
        <v>-2.4916006403050989E-3</v>
      </c>
      <c r="S38" s="1">
        <f>KPP!S38-'Kppa 0.2.3'!S38</f>
        <v>-7.1793276429299652E-7</v>
      </c>
      <c r="T38" s="1">
        <f>KPP!T38-'Kppa 0.2.3'!T38</f>
        <v>-1.028196108887962E-9</v>
      </c>
      <c r="U38" s="1">
        <f>KPP!U38-'Kppa 0.2.3'!U38</f>
        <v>-1.6918307687598805E-5</v>
      </c>
      <c r="V38" s="1">
        <f>KPP!V38-'Kppa 0.2.3'!V38</f>
        <v>-5.938725839490025E-5</v>
      </c>
      <c r="W38" s="1">
        <f>KPP!W38-'Kppa 0.2.3'!W38</f>
        <v>-5.2507954044000564E-15</v>
      </c>
      <c r="X38" s="1">
        <f>KPP!X38-'Kppa 0.2.3'!X38</f>
        <v>-1.2589591875460018E-5</v>
      </c>
      <c r="Y38" s="1">
        <f>KPP!Y38-'Kppa 0.2.3'!Y38</f>
        <v>-2.2885507526474992E-8</v>
      </c>
      <c r="Z38" s="1">
        <f>KPP!Z38-'Kppa 0.2.3'!Z38</f>
        <v>1.8832291824880564E-8</v>
      </c>
      <c r="AA38" s="1">
        <f>KPP!AA38-'Kppa 0.2.3'!AA38</f>
        <v>1.9687446455537994E-4</v>
      </c>
      <c r="AB38" s="1">
        <f>KPP!AB38-'Kppa 0.2.3'!AB38</f>
        <v>2.4443124795960117E-12</v>
      </c>
      <c r="AC38" s="1">
        <f>KPP!AC38-'Kppa 0.2.3'!AC38</f>
        <v>-1.4744063804409937E-25</v>
      </c>
      <c r="AD38" s="1">
        <f>KPP!AD38-'Kppa 0.2.3'!AD38</f>
        <v>-7.8725226319896827E-6</v>
      </c>
      <c r="AE38" s="1">
        <f>KPP!AE38-'Kppa 0.2.3'!AE38</f>
        <v>-4.7428911076150687E-5</v>
      </c>
      <c r="AF38" s="1">
        <f>KPP!AF38-'Kppa 0.2.3'!AF38</f>
        <v>-1.0494616678540045E-5</v>
      </c>
      <c r="AG38" s="1">
        <f>KPP!AG38-'Kppa 0.2.3'!AG38</f>
        <v>-5.6561156371380467E-8</v>
      </c>
      <c r="AH38" s="1">
        <f>KPP!AH38-'Kppa 0.2.3'!AH38</f>
        <v>-1.5873843159089953E-8</v>
      </c>
      <c r="AI38" s="1">
        <f>KPP!AI38-'Kppa 0.2.3'!AI38</f>
        <v>-1.3744578885810181E-11</v>
      </c>
      <c r="AJ38" s="1">
        <f>KPP!AJ38-'Kppa 0.2.3'!AJ38</f>
        <v>-4.7025490667461269E-7</v>
      </c>
      <c r="AK38" s="1">
        <f>KPP!AK38-'Kppa 0.2.3'!AK38</f>
        <v>-3.5027709181740412E-10</v>
      </c>
      <c r="AL38" s="1">
        <f>KPP!AL38-'Kppa 0.2.3'!AL38</f>
        <v>4.0928971261310065E-4</v>
      </c>
      <c r="AM38" s="1">
        <f>KPP!AM38-'Kppa 0.2.3'!AM38</f>
        <v>-2.1561037304350058E-7</v>
      </c>
      <c r="AN38" s="1">
        <f>KPP!AN38-'Kppa 0.2.3'!AN38</f>
        <v>-4.3423811079396311E-12</v>
      </c>
      <c r="AO38" s="1">
        <f>KPP!AO38-'Kppa 0.2.3'!AO38</f>
        <v>5.1352059745990442E-5</v>
      </c>
      <c r="AP38" s="1">
        <f>KPP!AP38-'Kppa 0.2.3'!AP38</f>
        <v>-3.5355311139980225E-7</v>
      </c>
      <c r="AQ38" s="1">
        <f>KPP!AQ38-'Kppa 0.2.3'!AQ38</f>
        <v>3.55728844042974E-5</v>
      </c>
      <c r="AR38" s="1">
        <f>KPP!AR38-'Kppa 0.2.3'!AR38</f>
        <v>-2.9424286406995459E-5</v>
      </c>
      <c r="AS38" s="1">
        <f>KPP!AS38-'Kppa 0.2.3'!AS38</f>
        <v>-2.4550110337590329E-6</v>
      </c>
      <c r="AT38" s="1">
        <f>KPP!AT38-'Kppa 0.2.3'!AT38</f>
        <v>-9.4004409437601949E-7</v>
      </c>
      <c r="AU38" s="1">
        <f>KPP!AU38-'Kppa 0.2.3'!AU38</f>
        <v>-4.609444544647988E-12</v>
      </c>
      <c r="AV38" s="1">
        <f>KPP!AV38-'Kppa 0.2.3'!AV38</f>
        <v>1.309999650430612</v>
      </c>
      <c r="AW38" s="1">
        <f>KPP!AW38-'Kppa 0.2.3'!AW38</f>
        <v>-8.0529094645401191E-9</v>
      </c>
      <c r="AX38" s="1" t="e">
        <f>KPP!AX38-'Kppa 0.2.3'!AX38</f>
        <v>#VALUE!</v>
      </c>
      <c r="AY38" s="1">
        <f>KPP!AY38-'Kppa 0.2.3'!AY38</f>
        <v>-3.5277806040872952E-11</v>
      </c>
      <c r="AZ38" s="1">
        <f>KPP!AZ38-'Kppa 0.2.3'!AZ38</f>
        <v>-1.7543349103868915E-14</v>
      </c>
      <c r="BA38" s="1">
        <f>KPP!BA38-'Kppa 0.2.3'!BA38</f>
        <v>2.3660821946758921E-29</v>
      </c>
      <c r="BB38" s="1">
        <f>KPP!BB38-'Kppa 0.2.3'!BB38</f>
        <v>-1.9946023886664364</v>
      </c>
      <c r="BC38" s="1">
        <f>KPP!BC38-'Kppa 0.2.3'!BC38</f>
        <v>-1.6393519710953054E-10</v>
      </c>
      <c r="BD38" s="1">
        <f>KPP!BD38-'Kppa 0.2.3'!BD38</f>
        <v>1.5774444067099755E-4</v>
      </c>
      <c r="BE38" s="1">
        <f>KPP!BE38-'Kppa 0.2.3'!BE38</f>
        <v>-9.6995956476997325E-6</v>
      </c>
      <c r="BF38" s="1">
        <f>KPP!BF38-'Kppa 0.2.3'!BF38</f>
        <v>-6.1291695128669679E-5</v>
      </c>
      <c r="BG38" s="1" t="e">
        <f>KPP!BG38-'Kppa 0.2.3'!BG38</f>
        <v>#VALUE!</v>
      </c>
      <c r="BH38" s="1">
        <f>KPP!BH38-'Kppa 0.2.3'!BH38</f>
        <v>1.8151988825929923E-4</v>
      </c>
      <c r="BI38" s="1">
        <f>KPP!BI38-'Kppa 0.2.3'!BI38</f>
        <v>-7.0928324049021607E-6</v>
      </c>
      <c r="BJ38" s="1">
        <f>KPP!BJ38-'Kppa 0.2.3'!BJ38</f>
        <v>-2.5034716124260319E-5</v>
      </c>
      <c r="BK38" s="1">
        <f>KPP!BK38-'Kppa 0.2.3'!BK38</f>
        <v>-3.4509686554101693E-4</v>
      </c>
      <c r="BL38" s="1">
        <f>KPP!BL38-'Kppa 0.2.3'!BL38</f>
        <v>1.8924481203950409E-8</v>
      </c>
      <c r="BM38" s="1">
        <f>KPP!BM38-'Kppa 0.2.3'!BM38</f>
        <v>-2.0482385753970077E-9</v>
      </c>
      <c r="BN38" s="1">
        <f>KPP!BN38-'Kppa 0.2.3'!BN38</f>
        <v>-2.933636056324976E-11</v>
      </c>
      <c r="BO38" s="1">
        <f>KPP!BO38-'Kppa 0.2.3'!BO38</f>
        <v>-2.1236039737199748E-8</v>
      </c>
      <c r="BP38" s="1">
        <f>KPP!BP38-'Kppa 0.2.3'!BP38</f>
        <v>-3.3748501840819388E-10</v>
      </c>
      <c r="BQ38" s="1">
        <f>KPP!BQ38-'Kppa 0.2.3'!BQ38</f>
        <v>1.6486204416260223E-7</v>
      </c>
      <c r="BR38" s="1">
        <f>KPP!BR38-'Kppa 0.2.3'!BR38</f>
        <v>-6.0131026500597649E-11</v>
      </c>
      <c r="BS38" s="1">
        <f>KPP!BS38-'Kppa 0.2.3'!BS38</f>
        <v>2.2864800665297128E-6</v>
      </c>
      <c r="BT38" s="1">
        <f>KPP!BT38-'Kppa 0.2.3'!BT38</f>
        <v>-6.8783149307670498E-7</v>
      </c>
      <c r="BU38" s="1">
        <f>KPP!BU38-'Kppa 0.2.3'!BU38</f>
        <v>5.0329699881499163E-9</v>
      </c>
      <c r="BV38" s="1">
        <f>KPP!BV38-'Kppa 0.2.3'!BV38</f>
        <v>7.9748036538800654E-8</v>
      </c>
      <c r="BW38" s="1">
        <f>KPP!BW38-'Kppa 0.2.3'!BW38</f>
        <v>-9.1637303026801382E-12</v>
      </c>
      <c r="BX38" s="1">
        <f>KPP!BX38-'Kppa 0.2.3'!BX38</f>
        <v>0</v>
      </c>
      <c r="BY38" s="1">
        <f>KPP!BY38-'Kppa 0.2.3'!BY38</f>
        <v>0</v>
      </c>
      <c r="BZ38" s="1">
        <f>KPP!BZ38-'Kppa 0.2.3'!BZ38</f>
        <v>0</v>
      </c>
      <c r="CA38" s="1">
        <f>KPP!CA38-'Kppa 0.2.3'!CA38</f>
        <v>0</v>
      </c>
      <c r="CB38" s="1">
        <f>KPP!CB38-'Kppa 0.2.3'!CB38</f>
        <v>0</v>
      </c>
    </row>
    <row r="39" spans="1:80" x14ac:dyDescent="0.2">
      <c r="A39" s="1">
        <f>KPP!A39-'Kppa 0.2.3'!A39</f>
        <v>0</v>
      </c>
      <c r="B39" s="1">
        <f>KPP!B39-'Kppa 0.2.3'!B39</f>
        <v>4.2528485682700665E-5</v>
      </c>
      <c r="C39" s="1">
        <f>KPP!C39-'Kppa 0.2.3'!C39</f>
        <v>-7.1152003581001488E-7</v>
      </c>
      <c r="D39" s="1">
        <f>KPP!D39-'Kppa 0.2.3'!D39</f>
        <v>1.4334390975079964E-4</v>
      </c>
      <c r="E39" s="1">
        <f>KPP!E39-'Kppa 0.2.3'!E39</f>
        <v>2.2896616838570007E-4</v>
      </c>
      <c r="F39" s="1">
        <f>KPP!F39-'Kppa 0.2.3'!F39</f>
        <v>3.8302048808229981E-4</v>
      </c>
      <c r="G39" s="1">
        <f>KPP!G39-'Kppa 0.2.3'!G39</f>
        <v>2.9443304372175037E-4</v>
      </c>
      <c r="H39" s="1">
        <f>KPP!H39-'Kppa 0.2.3'!H39</f>
        <v>-1.4436160213002203E-6</v>
      </c>
      <c r="I39" s="1">
        <f>KPP!I39-'Kppa 0.2.3'!I39</f>
        <v>-7.7576614580243675E-6</v>
      </c>
      <c r="J39" s="1">
        <f>KPP!J39-'Kppa 0.2.3'!J39</f>
        <v>-4.252774062459691E-5</v>
      </c>
      <c r="K39" s="1" t="e">
        <f>KPP!K39-'Kppa 0.2.3'!K39</f>
        <v>#VALUE!</v>
      </c>
      <c r="L39" s="1">
        <f>KPP!L39-'Kppa 0.2.3'!L39</f>
        <v>-3.4436550893999357E-6</v>
      </c>
      <c r="M39" s="1">
        <f>KPP!M39-'Kppa 0.2.3'!M39</f>
        <v>-3.6005834021370077E-9</v>
      </c>
      <c r="N39" s="1">
        <f>KPP!N39-'Kppa 0.2.3'!N39</f>
        <v>1.2502370804529615E-5</v>
      </c>
      <c r="O39" s="1">
        <f>KPP!O39-'Kppa 0.2.3'!O39</f>
        <v>9.3875975269809564E-5</v>
      </c>
      <c r="P39" s="1">
        <f>KPP!P39-'Kppa 0.2.3'!P39</f>
        <v>-5.1285561928239977E-7</v>
      </c>
      <c r="Q39" s="1">
        <f>KPP!Q39-'Kppa 0.2.3'!Q39</f>
        <v>-3.5698420692280155E-8</v>
      </c>
      <c r="R39" s="1">
        <f>KPP!R39-'Kppa 0.2.3'!R39</f>
        <v>-2.4930627299707998E-3</v>
      </c>
      <c r="S39" s="1">
        <f>KPP!S39-'Kppa 0.2.3'!S39</f>
        <v>-6.5589520028099587E-7</v>
      </c>
      <c r="T39" s="1">
        <f>KPP!T39-'Kppa 0.2.3'!T39</f>
        <v>-1.0225007259240256E-9</v>
      </c>
      <c r="U39" s="1">
        <f>KPP!U39-'Kppa 0.2.3'!U39</f>
        <v>-1.6900629917300861E-5</v>
      </c>
      <c r="V39" s="1">
        <f>KPP!V39-'Kppa 0.2.3'!V39</f>
        <v>-5.9294129123501488E-5</v>
      </c>
      <c r="W39" s="1">
        <f>KPP!W39-'Kppa 0.2.3'!W39</f>
        <v>-5.0492880017000426E-15</v>
      </c>
      <c r="X39" s="1">
        <f>KPP!X39-'Kppa 0.2.3'!X39</f>
        <v>-1.2535827272519952E-5</v>
      </c>
      <c r="Y39" s="1">
        <f>KPP!Y39-'Kppa 0.2.3'!Y39</f>
        <v>-2.2636797458303029E-8</v>
      </c>
      <c r="Z39" s="1">
        <f>KPP!Z39-'Kppa 0.2.3'!Z39</f>
        <v>1.8181136125849892E-8</v>
      </c>
      <c r="AA39" s="1">
        <f>KPP!AA39-'Kppa 0.2.3'!AA39</f>
        <v>1.966326477386704E-4</v>
      </c>
      <c r="AB39" s="1">
        <f>KPP!AB39-'Kppa 0.2.3'!AB39</f>
        <v>2.4780484252789742E-12</v>
      </c>
      <c r="AC39" s="1">
        <f>KPP!AC39-'Kppa 0.2.3'!AC39</f>
        <v>-1.5009996629649968E-25</v>
      </c>
      <c r="AD39" s="1">
        <f>KPP!AD39-'Kppa 0.2.3'!AD39</f>
        <v>-7.8715718219903724E-6</v>
      </c>
      <c r="AE39" s="1">
        <f>KPP!AE39-'Kppa 0.2.3'!AE39</f>
        <v>-4.7317774900790949E-5</v>
      </c>
      <c r="AF39" s="1">
        <f>KPP!AF39-'Kppa 0.2.3'!AF39</f>
        <v>-1.0463823433740083E-5</v>
      </c>
      <c r="AG39" s="1">
        <f>KPP!AG39-'Kppa 0.2.3'!AG39</f>
        <v>-5.8548382064299871E-8</v>
      </c>
      <c r="AH39" s="1">
        <f>KPP!AH39-'Kppa 0.2.3'!AH39</f>
        <v>-1.7080471703330002E-8</v>
      </c>
      <c r="AI39" s="1">
        <f>KPP!AI39-'Kppa 0.2.3'!AI39</f>
        <v>-1.3684763700039684E-11</v>
      </c>
      <c r="AJ39" s="1">
        <f>KPP!AJ39-'Kppa 0.2.3'!AJ39</f>
        <v>-4.4510416970259474E-7</v>
      </c>
      <c r="AK39" s="1">
        <f>KPP!AK39-'Kppa 0.2.3'!AK39</f>
        <v>-3.5480796551039057E-10</v>
      </c>
      <c r="AL39" s="1">
        <f>KPP!AL39-'Kppa 0.2.3'!AL39</f>
        <v>4.0918279692070056E-4</v>
      </c>
      <c r="AM39" s="1">
        <f>KPP!AM39-'Kppa 0.2.3'!AM39</f>
        <v>-2.0605118994259552E-7</v>
      </c>
      <c r="AN39" s="1">
        <f>KPP!AN39-'Kppa 0.2.3'!AN39</f>
        <v>-4.3586092495201077E-12</v>
      </c>
      <c r="AO39" s="1">
        <f>KPP!AO39-'Kppa 0.2.3'!AO39</f>
        <v>5.0517651363990446E-5</v>
      </c>
      <c r="AP39" s="1">
        <f>KPP!AP39-'Kppa 0.2.3'!AP39</f>
        <v>-3.4055580632630394E-7</v>
      </c>
      <c r="AQ39" s="1">
        <f>KPP!AQ39-'Kppa 0.2.3'!AQ39</f>
        <v>3.5487894003899401E-5</v>
      </c>
      <c r="AR39" s="1">
        <f>KPP!AR39-'Kppa 0.2.3'!AR39</f>
        <v>-2.653872917400546E-5</v>
      </c>
      <c r="AS39" s="1">
        <f>KPP!AS39-'Kppa 0.2.3'!AS39</f>
        <v>-2.3154716307310181E-6</v>
      </c>
      <c r="AT39" s="1">
        <f>KPP!AT39-'Kppa 0.2.3'!AT39</f>
        <v>-9.5129229397901719E-7</v>
      </c>
      <c r="AU39" s="1">
        <f>KPP!AU39-'Kppa 0.2.3'!AU39</f>
        <v>-4.6927898213599878E-12</v>
      </c>
      <c r="AV39" s="1" t="e">
        <f>KPP!AV39-'Kppa 0.2.3'!AV39</f>
        <v>#VALUE!</v>
      </c>
      <c r="AW39" s="1">
        <f>KPP!AW39-'Kppa 0.2.3'!AW39</f>
        <v>-8.0122213009200352E-9</v>
      </c>
      <c r="AX39" s="1">
        <f>KPP!AX39-'Kppa 0.2.3'!AX39</f>
        <v>-22.91451736198394</v>
      </c>
      <c r="AY39" s="1">
        <f>KPP!AY39-'Kppa 0.2.3'!AY39</f>
        <v>-3.208555040745797E-11</v>
      </c>
      <c r="AZ39" s="1">
        <f>KPP!AZ39-'Kppa 0.2.3'!AZ39</f>
        <v>-1.096841611730504E-14</v>
      </c>
      <c r="BA39" s="1">
        <f>KPP!BA39-'Kppa 0.2.3'!BA39</f>
        <v>1.1219974101465962E-29</v>
      </c>
      <c r="BB39" s="1" t="e">
        <f>KPP!BB39-'Kppa 0.2.3'!BB39</f>
        <v>#VALUE!</v>
      </c>
      <c r="BC39" s="1">
        <f>KPP!BC39-'Kppa 0.2.3'!BC39</f>
        <v>-1.4187451611225021E-10</v>
      </c>
      <c r="BD39" s="1">
        <f>KPP!BD39-'Kppa 0.2.3'!BD39</f>
        <v>1.6112124927659954E-4</v>
      </c>
      <c r="BE39" s="1">
        <f>KPP!BE39-'Kppa 0.2.3'!BE39</f>
        <v>-9.6714886781007481E-6</v>
      </c>
      <c r="BF39" s="1">
        <f>KPP!BF39-'Kppa 0.2.3'!BF39</f>
        <v>-6.114505023155966E-5</v>
      </c>
      <c r="BG39" s="1" t="e">
        <f>KPP!BG39-'Kppa 0.2.3'!BG39</f>
        <v>#VALUE!</v>
      </c>
      <c r="BH39" s="1">
        <f>KPP!BH39-'Kppa 0.2.3'!BH39</f>
        <v>1.7818935131195049E-4</v>
      </c>
      <c r="BI39" s="1">
        <f>KPP!BI39-'Kppa 0.2.3'!BI39</f>
        <v>-7.2494243501010358E-6</v>
      </c>
      <c r="BJ39" s="1">
        <f>KPP!BJ39-'Kppa 0.2.3'!BJ39</f>
        <v>-2.4971757106799931E-5</v>
      </c>
      <c r="BK39" s="1">
        <f>KPP!BK39-'Kppa 0.2.3'!BK39</f>
        <v>-3.4528359872504355E-4</v>
      </c>
      <c r="BL39" s="1">
        <f>KPP!BL39-'Kppa 0.2.3'!BL39</f>
        <v>1.842307199553058E-8</v>
      </c>
      <c r="BM39" s="1">
        <f>KPP!BM39-'Kppa 0.2.3'!BM39</f>
        <v>-2.0324789109039842E-9</v>
      </c>
      <c r="BN39" s="1">
        <f>KPP!BN39-'Kppa 0.2.3'!BN39</f>
        <v>-2.8491886024560168E-11</v>
      </c>
      <c r="BO39" s="1">
        <f>KPP!BO39-'Kppa 0.2.3'!BO39</f>
        <v>-1.7827036081600073E-8</v>
      </c>
      <c r="BP39" s="1">
        <f>KPP!BP39-'Kppa 0.2.3'!BP39</f>
        <v>-3.4034191327519983E-10</v>
      </c>
      <c r="BQ39" s="1">
        <f>KPP!BQ39-'Kppa 0.2.3'!BQ39</f>
        <v>1.6220226891229861E-7</v>
      </c>
      <c r="BR39" s="1">
        <f>KPP!BR39-'Kppa 0.2.3'!BR39</f>
        <v>-5.5335253024299367E-11</v>
      </c>
      <c r="BS39" s="1">
        <f>KPP!BS39-'Kppa 0.2.3'!BS39</f>
        <v>2.4604529666300522E-6</v>
      </c>
      <c r="BT39" s="1">
        <f>KPP!BT39-'Kppa 0.2.3'!BT39</f>
        <v>-6.6528864594509862E-7</v>
      </c>
      <c r="BU39" s="1">
        <f>KPP!BU39-'Kppa 0.2.3'!BU39</f>
        <v>5.994987792660368E-9</v>
      </c>
      <c r="BV39" s="1">
        <f>KPP!BV39-'Kppa 0.2.3'!BV39</f>
        <v>7.8183672753839426E-8</v>
      </c>
      <c r="BW39" s="1">
        <f>KPP!BW39-'Kppa 0.2.3'!BW39</f>
        <v>-8.7773436367994292E-12</v>
      </c>
      <c r="BX39" s="1">
        <f>KPP!BX39-'Kppa 0.2.3'!BX39</f>
        <v>0</v>
      </c>
      <c r="BY39" s="1">
        <f>KPP!BY39-'Kppa 0.2.3'!BY39</f>
        <v>0</v>
      </c>
      <c r="BZ39" s="1">
        <f>KPP!BZ39-'Kppa 0.2.3'!BZ39</f>
        <v>0</v>
      </c>
      <c r="CA39" s="1">
        <f>KPP!CA39-'Kppa 0.2.3'!CA39</f>
        <v>0</v>
      </c>
      <c r="CB39" s="1">
        <f>KPP!CB39-'Kppa 0.2.3'!CB39</f>
        <v>0</v>
      </c>
    </row>
    <row r="40" spans="1:80" x14ac:dyDescent="0.2">
      <c r="A40" s="1">
        <f>KPP!A40-'Kppa 0.2.3'!A40</f>
        <v>0</v>
      </c>
      <c r="B40" s="1">
        <f>KPP!B40-'Kppa 0.2.3'!B40</f>
        <v>4.2487201413300008E-5</v>
      </c>
      <c r="C40" s="1">
        <f>KPP!C40-'Kppa 0.2.3'!C40</f>
        <v>-7.561008977998579E-7</v>
      </c>
      <c r="D40" s="1">
        <f>KPP!D40-'Kppa 0.2.3'!D40</f>
        <v>1.4443585574460197E-4</v>
      </c>
      <c r="E40" s="1">
        <f>KPP!E40-'Kppa 0.2.3'!E40</f>
        <v>2.3207332254990103E-4</v>
      </c>
      <c r="F40" s="1">
        <f>KPP!F40-'Kppa 0.2.3'!F40</f>
        <v>3.8320428660149931E-4</v>
      </c>
      <c r="G40" s="1">
        <f>KPP!G40-'Kppa 0.2.3'!G40</f>
        <v>2.9493158794129028E-4</v>
      </c>
      <c r="H40" s="1">
        <f>KPP!H40-'Kppa 0.2.3'!H40</f>
        <v>-1.5030534333600881E-6</v>
      </c>
      <c r="I40" s="1">
        <f>KPP!I40-'Kppa 0.2.3'!I40</f>
        <v>-7.9359736940010084E-6</v>
      </c>
      <c r="J40" s="1">
        <f>KPP!J40-'Kppa 0.2.3'!J40</f>
        <v>-4.2486456355100843E-5</v>
      </c>
      <c r="K40" s="1" t="e">
        <f>KPP!K40-'Kppa 0.2.3'!K40</f>
        <v>#VALUE!</v>
      </c>
      <c r="L40" s="1">
        <f>KPP!L40-'Kppa 0.2.3'!L40</f>
        <v>-3.4412274601998416E-6</v>
      </c>
      <c r="M40" s="1">
        <f>KPP!M40-'Kppa 0.2.3'!M40</f>
        <v>-3.6212513159549894E-9</v>
      </c>
      <c r="N40" s="1">
        <f>KPP!N40-'Kppa 0.2.3'!N40</f>
        <v>1.3417640743240526E-5</v>
      </c>
      <c r="O40" s="1">
        <f>KPP!O40-'Kppa 0.2.3'!O40</f>
        <v>8.973933540186961E-5</v>
      </c>
      <c r="P40" s="1">
        <f>KPP!P40-'Kppa 0.2.3'!P40</f>
        <v>-4.9228549195540184E-7</v>
      </c>
      <c r="Q40" s="1">
        <f>KPP!Q40-'Kppa 0.2.3'!Q40</f>
        <v>-3.3140207516820118E-8</v>
      </c>
      <c r="R40" s="1">
        <f>KPP!R40-'Kppa 0.2.3'!R40</f>
        <v>-2.4944516952204003E-3</v>
      </c>
      <c r="S40" s="1">
        <f>KPP!S40-'Kppa 0.2.3'!S40</f>
        <v>-5.9752505372300099E-7</v>
      </c>
      <c r="T40" s="1">
        <f>KPP!T40-'Kppa 0.2.3'!T40</f>
        <v>-1.0170346494919792E-9</v>
      </c>
      <c r="U40" s="1">
        <f>KPP!U40-'Kppa 0.2.3'!U40</f>
        <v>-1.6883667373799108E-5</v>
      </c>
      <c r="V40" s="1">
        <f>KPP!V40-'Kppa 0.2.3'!V40</f>
        <v>-5.920464335279832E-5</v>
      </c>
      <c r="W40" s="1">
        <f>KPP!W40-'Kppa 0.2.3'!W40</f>
        <v>-4.8539164390419139E-15</v>
      </c>
      <c r="X40" s="1">
        <f>KPP!X40-'Kppa 0.2.3'!X40</f>
        <v>-1.2484179558100049E-5</v>
      </c>
      <c r="Y40" s="1">
        <f>KPP!Y40-'Kppa 0.2.3'!Y40</f>
        <v>-2.2399235423691988E-8</v>
      </c>
      <c r="Z40" s="1">
        <f>KPP!Z40-'Kppa 0.2.3'!Z40</f>
        <v>1.7537263989160001E-8</v>
      </c>
      <c r="AA40" s="1">
        <f>KPP!AA40-'Kppa 0.2.3'!AA40</f>
        <v>1.9640334170667982E-4</v>
      </c>
      <c r="AB40" s="1">
        <f>KPP!AB40-'Kppa 0.2.3'!AB40</f>
        <v>2.5082461450359956E-12</v>
      </c>
      <c r="AC40" s="1">
        <f>KPP!AC40-'Kppa 0.2.3'!AC40</f>
        <v>-1.5280737051530115E-25</v>
      </c>
      <c r="AD40" s="1">
        <f>KPP!AD40-'Kppa 0.2.3'!AD40</f>
        <v>-7.8673441481604336E-6</v>
      </c>
      <c r="AE40" s="1">
        <f>KPP!AE40-'Kppa 0.2.3'!AE40</f>
        <v>-4.7210933959469445E-5</v>
      </c>
      <c r="AF40" s="1">
        <f>KPP!AF40-'Kppa 0.2.3'!AF40</f>
        <v>-1.0434222388700041E-5</v>
      </c>
      <c r="AG40" s="1">
        <f>KPP!AG40-'Kppa 0.2.3'!AG40</f>
        <v>-6.0409502338930324E-8</v>
      </c>
      <c r="AH40" s="1">
        <f>KPP!AH40-'Kppa 0.2.3'!AH40</f>
        <v>-1.8212057350450035E-8</v>
      </c>
      <c r="AI40" s="1">
        <f>KPP!AI40-'Kppa 0.2.3'!AI40</f>
        <v>-1.3645561032860231E-11</v>
      </c>
      <c r="AJ40" s="1">
        <f>KPP!AJ40-'Kppa 0.2.3'!AJ40</f>
        <v>-4.2202885357509799E-7</v>
      </c>
      <c r="AK40" s="1">
        <f>KPP!AK40-'Kppa 0.2.3'!AK40</f>
        <v>-3.5929637943069687E-10</v>
      </c>
      <c r="AL40" s="1">
        <f>KPP!AL40-'Kppa 0.2.3'!AL40</f>
        <v>4.0907424380669938E-4</v>
      </c>
      <c r="AM40" s="1">
        <f>KPP!AM40-'Kppa 0.2.3'!AM40</f>
        <v>-1.9714691162770457E-7</v>
      </c>
      <c r="AN40" s="1">
        <f>KPP!AN40-'Kppa 0.2.3'!AN40</f>
        <v>-4.3828596664401015E-12</v>
      </c>
      <c r="AO40" s="1">
        <f>KPP!AO40-'Kppa 0.2.3'!AO40</f>
        <v>4.9695269284999455E-5</v>
      </c>
      <c r="AP40" s="1">
        <f>KPP!AP40-'Kppa 0.2.3'!AP40</f>
        <v>-3.2840119641950471E-7</v>
      </c>
      <c r="AQ40" s="1">
        <f>KPP!AQ40-'Kppa 0.2.3'!AQ40</f>
        <v>3.5406185335498663E-5</v>
      </c>
      <c r="AR40" s="1">
        <f>KPP!AR40-'Kppa 0.2.3'!AR40</f>
        <v>-2.3648082245003588E-5</v>
      </c>
      <c r="AS40" s="1">
        <f>KPP!AS40-'Kppa 0.2.3'!AS40</f>
        <v>-2.1850523041520105E-6</v>
      </c>
      <c r="AT40" s="1">
        <f>KPP!AT40-'Kppa 0.2.3'!AT40</f>
        <v>-9.6107802235797656E-7</v>
      </c>
      <c r="AU40" s="1">
        <f>KPP!AU40-'Kppa 0.2.3'!AU40</f>
        <v>-4.7777726730320304E-12</v>
      </c>
      <c r="AV40" s="1">
        <f>KPP!AV40-'Kppa 0.2.3'!AV40</f>
        <v>1.1491518113263908</v>
      </c>
      <c r="AW40" s="1">
        <f>KPP!AW40-'Kppa 0.2.3'!AW40</f>
        <v>-7.9717815413800361E-9</v>
      </c>
      <c r="AX40" s="1">
        <f>KPP!AX40-'Kppa 0.2.3'!AX40</f>
        <v>-25.075847487427325</v>
      </c>
      <c r="AY40" s="1">
        <f>KPP!AY40-'Kppa 0.2.3'!AY40</f>
        <v>-2.9242016106099996E-11</v>
      </c>
      <c r="AZ40" s="1">
        <f>KPP!AZ40-'Kppa 0.2.3'!AZ40</f>
        <v>-6.8907169635439732E-15</v>
      </c>
      <c r="BA40" s="1">
        <f>KPP!BA40-'Kppa 0.2.3'!BA40</f>
        <v>5.1809253870579953E-30</v>
      </c>
      <c r="BB40" s="1">
        <f>KPP!BB40-'Kppa 0.2.3'!BB40</f>
        <v>-0.16506303310379167</v>
      </c>
      <c r="BC40" s="1">
        <f>KPP!BC40-'Kppa 0.2.3'!BC40</f>
        <v>-1.2293468367288941E-10</v>
      </c>
      <c r="BD40" s="1">
        <f>KPP!BD40-'Kppa 0.2.3'!BD40</f>
        <v>1.6426490341589842E-4</v>
      </c>
      <c r="BE40" s="1">
        <f>KPP!BE40-'Kppa 0.2.3'!BE40</f>
        <v>-9.4917643038011645E-6</v>
      </c>
      <c r="BF40" s="1">
        <f>KPP!BF40-'Kppa 0.2.3'!BF40</f>
        <v>-6.1003890140069739E-5</v>
      </c>
      <c r="BG40" s="1" t="e">
        <f>KPP!BG40-'Kppa 0.2.3'!BG40</f>
        <v>#VALUE!</v>
      </c>
      <c r="BH40" s="1">
        <f>KPP!BH40-'Kppa 0.2.3'!BH40</f>
        <v>1.7500103013949088E-4</v>
      </c>
      <c r="BI40" s="1">
        <f>KPP!BI40-'Kppa 0.2.3'!BI40</f>
        <v>-7.3998874102997048E-6</v>
      </c>
      <c r="BJ40" s="1">
        <f>KPP!BJ40-'Kppa 0.2.3'!BJ40</f>
        <v>-2.4911181439840006E-5</v>
      </c>
      <c r="BK40" s="1">
        <f>KPP!BK40-'Kppa 0.2.3'!BK40</f>
        <v>-3.4570280374901508E-4</v>
      </c>
      <c r="BL40" s="1">
        <f>KPP!BL40-'Kppa 0.2.3'!BL40</f>
        <v>1.791732452146993E-8</v>
      </c>
      <c r="BM40" s="1">
        <f>KPP!BM40-'Kppa 0.2.3'!BM40</f>
        <v>-2.0168639268099944E-9</v>
      </c>
      <c r="BN40" s="1">
        <f>KPP!BN40-'Kppa 0.2.3'!BN40</f>
        <v>-2.7662397025189917E-11</v>
      </c>
      <c r="BO40" s="1">
        <f>KPP!BO40-'Kppa 0.2.3'!BO40</f>
        <v>-1.446960323150129E-8</v>
      </c>
      <c r="BP40" s="1">
        <f>KPP!BP40-'Kppa 0.2.3'!BP40</f>
        <v>-3.4299973042760067E-10</v>
      </c>
      <c r="BQ40" s="1">
        <f>KPP!BQ40-'Kppa 0.2.3'!BQ40</f>
        <v>1.5948320696249982E-7</v>
      </c>
      <c r="BR40" s="1">
        <f>KPP!BR40-'Kppa 0.2.3'!BR40</f>
        <v>-5.0711859986599402E-11</v>
      </c>
      <c r="BS40" s="1">
        <f>KPP!BS40-'Kppa 0.2.3'!BS40</f>
        <v>2.6267990947096038E-6</v>
      </c>
      <c r="BT40" s="1">
        <f>KPP!BT40-'Kppa 0.2.3'!BT40</f>
        <v>-6.429426936037998E-7</v>
      </c>
      <c r="BU40" s="1">
        <f>KPP!BU40-'Kppa 0.2.3'!BU40</f>
        <v>6.9317844164513547E-9</v>
      </c>
      <c r="BV40" s="1">
        <f>KPP!BV40-'Kppa 0.2.3'!BV40</f>
        <v>7.6607411235590489E-8</v>
      </c>
      <c r="BW40" s="1">
        <f>KPP!BW40-'Kppa 0.2.3'!BW40</f>
        <v>-8.4049845421797971E-12</v>
      </c>
      <c r="BX40" s="1">
        <f>KPP!BX40-'Kppa 0.2.3'!BX40</f>
        <v>0</v>
      </c>
      <c r="BY40" s="1">
        <f>KPP!BY40-'Kppa 0.2.3'!BY40</f>
        <v>0</v>
      </c>
      <c r="BZ40" s="1">
        <f>KPP!BZ40-'Kppa 0.2.3'!BZ40</f>
        <v>0</v>
      </c>
      <c r="CA40" s="1">
        <f>KPP!CA40-'Kppa 0.2.3'!CA40</f>
        <v>0</v>
      </c>
      <c r="CB40" s="1">
        <f>KPP!CB40-'Kppa 0.2.3'!CB40</f>
        <v>0</v>
      </c>
    </row>
    <row r="41" spans="1:80" x14ac:dyDescent="0.2">
      <c r="A41" s="1">
        <f>KPP!A41-'Kppa 0.2.3'!A41</f>
        <v>0</v>
      </c>
      <c r="B41" s="1">
        <f>KPP!B41-'Kppa 0.2.3'!B41</f>
        <v>4.2447619845700085E-5</v>
      </c>
      <c r="C41" s="1">
        <f>KPP!C41-'Kppa 0.2.3'!C41</f>
        <v>-7.9797568660992801E-7</v>
      </c>
      <c r="D41" s="1">
        <f>KPP!D41-'Kppa 0.2.3'!D41</f>
        <v>1.4553745264580045E-4</v>
      </c>
      <c r="E41" s="1">
        <f>KPP!E41-'Kppa 0.2.3'!E41</f>
        <v>2.3508133407069975E-4</v>
      </c>
      <c r="F41" s="1">
        <f>KPP!F41-'Kppa 0.2.3'!F41</f>
        <v>3.8338411970549949E-4</v>
      </c>
      <c r="G41" s="1">
        <f>KPP!G41-'Kppa 0.2.3'!G41</f>
        <v>2.9540964865687989E-4</v>
      </c>
      <c r="H41" s="1">
        <f>KPP!H41-'Kppa 0.2.3'!H41</f>
        <v>-1.5607687005089049E-6</v>
      </c>
      <c r="I41" s="1">
        <f>KPP!I41-'Kppa 0.2.3'!I41</f>
        <v>-8.1091194950033696E-6</v>
      </c>
      <c r="J41" s="1">
        <f>KPP!J41-'Kppa 0.2.3'!J41</f>
        <v>-4.2446874787500921E-5</v>
      </c>
      <c r="K41" s="1" t="e">
        <f>KPP!K41-'Kppa 0.2.3'!K41</f>
        <v>#VALUE!</v>
      </c>
      <c r="L41" s="1">
        <f>KPP!L41-'Kppa 0.2.3'!L41</f>
        <v>-3.4389047362005931E-6</v>
      </c>
      <c r="M41" s="1">
        <f>KPP!M41-'Kppa 0.2.3'!M41</f>
        <v>-3.6409905414899944E-9</v>
      </c>
      <c r="N41" s="1">
        <f>KPP!N41-'Kppa 0.2.3'!N41</f>
        <v>1.4226505847350114E-5</v>
      </c>
      <c r="O41" s="1">
        <f>KPP!O41-'Kppa 0.2.3'!O41</f>
        <v>8.5724646249779948E-5</v>
      </c>
      <c r="P41" s="1">
        <f>KPP!P41-'Kppa 0.2.3'!P41</f>
        <v>-4.7179419571790075E-7</v>
      </c>
      <c r="Q41" s="1">
        <f>KPP!Q41-'Kppa 0.2.3'!Q41</f>
        <v>-3.0727793399779963E-8</v>
      </c>
      <c r="R41" s="1">
        <f>KPP!R41-'Kppa 0.2.3'!R41</f>
        <v>-2.4957684583073996E-3</v>
      </c>
      <c r="S41" s="1">
        <f>KPP!S41-'Kppa 0.2.3'!S41</f>
        <v>-5.4276309740619675E-7</v>
      </c>
      <c r="T41" s="1">
        <f>KPP!T41-'Kppa 0.2.3'!T41</f>
        <v>-1.0117918268630469E-9</v>
      </c>
      <c r="U41" s="1">
        <f>KPP!U41-'Kppa 0.2.3'!U41</f>
        <v>-1.6867401672400473E-5</v>
      </c>
      <c r="V41" s="1">
        <f>KPP!V41-'Kppa 0.2.3'!V41</f>
        <v>-5.9118705830300822E-5</v>
      </c>
      <c r="W41" s="1">
        <f>KPP!W41-'Kppa 0.2.3'!W41</f>
        <v>-4.6622533649048852E-15</v>
      </c>
      <c r="X41" s="1">
        <f>KPP!X41-'Kppa 0.2.3'!X41</f>
        <v>-1.243458364627993E-5</v>
      </c>
      <c r="Y41" s="1">
        <f>KPP!Y41-'Kppa 0.2.3'!Y41</f>
        <v>-2.2172347958580976E-8</v>
      </c>
      <c r="Z41" s="1">
        <f>KPP!Z41-'Kppa 0.2.3'!Z41</f>
        <v>1.690407001012029E-8</v>
      </c>
      <c r="AA41" s="1">
        <f>KPP!AA41-'Kppa 0.2.3'!AA41</f>
        <v>1.9618616033886035E-4</v>
      </c>
      <c r="AB41" s="1">
        <f>KPP!AB41-'Kppa 0.2.3'!AB41</f>
        <v>2.5366630447959834E-12</v>
      </c>
      <c r="AC41" s="1">
        <f>KPP!AC41-'Kppa 0.2.3'!AC41</f>
        <v>-1.5554387935079968E-25</v>
      </c>
      <c r="AD41" s="1">
        <f>KPP!AD41-'Kppa 0.2.3'!AD41</f>
        <v>-7.8601291273600049E-6</v>
      </c>
      <c r="AE41" s="1">
        <f>KPP!AE41-'Kppa 0.2.3'!AE41</f>
        <v>-4.7108271025041518E-5</v>
      </c>
      <c r="AF41" s="1">
        <f>KPP!AF41-'Kppa 0.2.3'!AF41</f>
        <v>-1.0405779791519991E-5</v>
      </c>
      <c r="AG41" s="1">
        <f>KPP!AG41-'Kppa 0.2.3'!AG41</f>
        <v>-6.2153068178260224E-8</v>
      </c>
      <c r="AH41" s="1">
        <f>KPP!AH41-'Kppa 0.2.3'!AH41</f>
        <v>-1.9273597134099938E-8</v>
      </c>
      <c r="AI41" s="1">
        <f>KPP!AI41-'Kppa 0.2.3'!AI41</f>
        <v>-1.3622428609960276E-11</v>
      </c>
      <c r="AJ41" s="1">
        <f>KPP!AJ41-'Kppa 0.2.3'!AJ41</f>
        <v>-4.0080196918230212E-7</v>
      </c>
      <c r="AK41" s="1">
        <f>KPP!AK41-'Kppa 0.2.3'!AK41</f>
        <v>-3.6372508854569839E-10</v>
      </c>
      <c r="AL41" s="1">
        <f>KPP!AL41-'Kppa 0.2.3'!AL41</f>
        <v>4.0896295236250019E-4</v>
      </c>
      <c r="AM41" s="1">
        <f>KPP!AM41-'Kppa 0.2.3'!AM41</f>
        <v>-1.8885071467449884E-7</v>
      </c>
      <c r="AN41" s="1">
        <f>KPP!AN41-'Kppa 0.2.3'!AN41</f>
        <v>-4.4169210783800635E-12</v>
      </c>
      <c r="AO41" s="1">
        <f>KPP!AO41-'Kppa 0.2.3'!AO41</f>
        <v>4.8888040233008301E-5</v>
      </c>
      <c r="AP41" s="1">
        <f>KPP!AP41-'Kppa 0.2.3'!AP41</f>
        <v>-3.1703228172089978E-7</v>
      </c>
      <c r="AQ41" s="1">
        <f>KPP!AQ41-'Kppa 0.2.3'!AQ41</f>
        <v>3.532766963619885E-5</v>
      </c>
      <c r="AR41" s="1">
        <f>KPP!AR41-'Kppa 0.2.3'!AR41</f>
        <v>-2.0755368492997306E-5</v>
      </c>
      <c r="AS41" s="1">
        <f>KPP!AS41-'Kppa 0.2.3'!AS41</f>
        <v>-2.0630554835329804E-6</v>
      </c>
      <c r="AT41" s="1">
        <f>KPP!AT41-'Kppa 0.2.3'!AT41</f>
        <v>-9.6960038367701587E-7</v>
      </c>
      <c r="AU41" s="1">
        <f>KPP!AU41-'Kppa 0.2.3'!AU41</f>
        <v>-4.863230662681983E-12</v>
      </c>
      <c r="AV41" s="1" t="e">
        <f>KPP!AV41-'Kppa 0.2.3'!AV41</f>
        <v>#VALUE!</v>
      </c>
      <c r="AW41" s="1">
        <f>KPP!AW41-'Kppa 0.2.3'!AW41</f>
        <v>-7.9316173819900297E-9</v>
      </c>
      <c r="AX41" s="1">
        <f>KPP!AX41-'Kppa 0.2.3'!AX41</f>
        <v>-26.135533473194982</v>
      </c>
      <c r="AY41" s="1">
        <f>KPP!AY41-'Kppa 0.2.3'!AY41</f>
        <v>-2.6704229806696933E-11</v>
      </c>
      <c r="AZ41" s="1">
        <f>KPP!AZ41-'Kppa 0.2.3'!AZ41</f>
        <v>-4.3453755152270015E-15</v>
      </c>
      <c r="BA41" s="1">
        <f>KPP!BA41-'Kppa 0.2.3'!BA41</f>
        <v>2.3907020222399044E-30</v>
      </c>
      <c r="BB41" s="1" t="e">
        <f>KPP!BB41-'Kppa 0.2.3'!BB41</f>
        <v>#VALUE!</v>
      </c>
      <c r="BC41" s="1">
        <f>KPP!BC41-'Kppa 0.2.3'!BC41</f>
        <v>-1.0664853487869027E-10</v>
      </c>
      <c r="BD41" s="1">
        <f>KPP!BD41-'Kppa 0.2.3'!BD41</f>
        <v>1.6718833735589883E-4</v>
      </c>
      <c r="BE41" s="1">
        <f>KPP!BE41-'Kppa 0.2.3'!BE41</f>
        <v>-9.1751203761987477E-6</v>
      </c>
      <c r="BF41" s="1">
        <f>KPP!BF41-'Kppa 0.2.3'!BF41</f>
        <v>-6.0868067347399739E-5</v>
      </c>
      <c r="BG41" s="1" t="e">
        <f>KPP!BG41-'Kppa 0.2.3'!BG41</f>
        <v>#VALUE!</v>
      </c>
      <c r="BH41" s="1">
        <f>KPP!BH41-'Kppa 0.2.3'!BH41</f>
        <v>1.7194854140849952E-4</v>
      </c>
      <c r="BI41" s="1">
        <f>KPP!BI41-'Kppa 0.2.3'!BI41</f>
        <v>-7.5443856249989005E-6</v>
      </c>
      <c r="BJ41" s="1">
        <f>KPP!BJ41-'Kppa 0.2.3'!BJ41</f>
        <v>-2.4852940113469831E-5</v>
      </c>
      <c r="BK41" s="1">
        <f>KPP!BK41-'Kppa 0.2.3'!BK41</f>
        <v>-3.4634056531296364E-4</v>
      </c>
      <c r="BL41" s="1">
        <f>KPP!BL41-'Kppa 0.2.3'!BL41</f>
        <v>1.7419857376480275E-8</v>
      </c>
      <c r="BM41" s="1">
        <f>KPP!BM41-'Kppa 0.2.3'!BM41</f>
        <v>-2.0014338822369881E-9</v>
      </c>
      <c r="BN41" s="1">
        <f>KPP!BN41-'Kppa 0.2.3'!BN41</f>
        <v>-2.6843787284189871E-11</v>
      </c>
      <c r="BO41" s="1">
        <f>KPP!BO41-'Kppa 0.2.3'!BO41</f>
        <v>-1.1101450062601405E-8</v>
      </c>
      <c r="BP41" s="1">
        <f>KPP!BP41-'Kppa 0.2.3'!BP41</f>
        <v>-3.4542021512740531E-10</v>
      </c>
      <c r="BQ41" s="1">
        <f>KPP!BQ41-'Kppa 0.2.3'!BQ41</f>
        <v>1.5676471547339902E-7</v>
      </c>
      <c r="BR41" s="1">
        <f>KPP!BR41-'Kppa 0.2.3'!BR41</f>
        <v>-4.6267789395299917E-11</v>
      </c>
      <c r="BS41" s="1">
        <f>KPP!BS41-'Kppa 0.2.3'!BS41</f>
        <v>2.7834371091198587E-6</v>
      </c>
      <c r="BT41" s="1">
        <f>KPP!BT41-'Kppa 0.2.3'!BT41</f>
        <v>-6.2075228719060812E-7</v>
      </c>
      <c r="BU41" s="1">
        <f>KPP!BU41-'Kppa 0.2.3'!BU41</f>
        <v>7.8576921468702301E-9</v>
      </c>
      <c r="BV41" s="1">
        <f>KPP!BV41-'Kppa 0.2.3'!BV41</f>
        <v>7.5036217452979354E-8</v>
      </c>
      <c r="BW41" s="1">
        <f>KPP!BW41-'Kppa 0.2.3'!BW41</f>
        <v>-8.0362476086100431E-12</v>
      </c>
      <c r="BX41" s="1">
        <f>KPP!BX41-'Kppa 0.2.3'!BX41</f>
        <v>0</v>
      </c>
      <c r="BY41" s="1">
        <f>KPP!BY41-'Kppa 0.2.3'!BY41</f>
        <v>0</v>
      </c>
      <c r="BZ41" s="1">
        <f>KPP!BZ41-'Kppa 0.2.3'!BZ41</f>
        <v>0</v>
      </c>
      <c r="CA41" s="1">
        <f>KPP!CA41-'Kppa 0.2.3'!CA41</f>
        <v>0</v>
      </c>
      <c r="CB41" s="1">
        <f>KPP!CB41-'Kppa 0.2.3'!CB41</f>
        <v>0</v>
      </c>
    </row>
    <row r="42" spans="1:80" x14ac:dyDescent="0.2">
      <c r="A42" s="1">
        <f>KPP!A42-'Kppa 0.2.3'!A42</f>
        <v>0</v>
      </c>
      <c r="B42" s="1">
        <f>KPP!B42-'Kppa 0.2.3'!B42</f>
        <v>4.2409690268498806E-5</v>
      </c>
      <c r="C42" s="1">
        <f>KPP!C42-'Kppa 0.2.3'!C42</f>
        <v>-8.3734050370992338E-7</v>
      </c>
      <c r="D42" s="1">
        <f>KPP!D42-'Kppa 0.2.3'!D42</f>
        <v>1.4664665967039844E-4</v>
      </c>
      <c r="E42" s="1">
        <f>KPP!E42-'Kppa 0.2.3'!E42</f>
        <v>2.3799191874039963E-4</v>
      </c>
      <c r="F42" s="1">
        <f>KPP!F42-'Kppa 0.2.3'!F42</f>
        <v>3.8356002416280004E-4</v>
      </c>
      <c r="G42" s="1">
        <f>KPP!G42-'Kppa 0.2.3'!G42</f>
        <v>2.9586747693534018E-4</v>
      </c>
      <c r="H42" s="1">
        <f>KPP!H42-'Kppa 0.2.3'!H42</f>
        <v>-1.6167653855599096E-6</v>
      </c>
      <c r="I42" s="1">
        <f>KPP!I42-'Kppa 0.2.3'!I42</f>
        <v>-8.277109550008932E-6</v>
      </c>
      <c r="J42" s="1">
        <f>KPP!J42-'Kppa 0.2.3'!J42</f>
        <v>-4.2408945210202498E-5</v>
      </c>
      <c r="K42" s="1" t="e">
        <f>KPP!K42-'Kppa 0.2.3'!K42</f>
        <v>#VALUE!</v>
      </c>
      <c r="L42" s="1">
        <f>KPP!L42-'Kppa 0.2.3'!L42</f>
        <v>-3.4366836642995419E-6</v>
      </c>
      <c r="M42" s="1">
        <f>KPP!M42-'Kppa 0.2.3'!M42</f>
        <v>-3.659840800275997E-9</v>
      </c>
      <c r="N42" s="1">
        <f>KPP!N42-'Kppa 0.2.3'!N42</f>
        <v>1.4933464380149745E-5</v>
      </c>
      <c r="O42" s="1">
        <f>KPP!O42-'Kppa 0.2.3'!O42</f>
        <v>8.1832302406399833E-5</v>
      </c>
      <c r="P42" s="1">
        <f>KPP!P42-'Kppa 0.2.3'!P42</f>
        <v>-4.5143091506580265E-7</v>
      </c>
      <c r="Q42" s="1">
        <f>KPP!Q42-'Kppa 0.2.3'!Q42</f>
        <v>-2.8454094564679962E-8</v>
      </c>
      <c r="R42" s="1">
        <f>KPP!R42-'Kppa 0.2.3'!R42</f>
        <v>-2.497014093108001E-3</v>
      </c>
      <c r="S42" s="1">
        <f>KPP!S42-'Kppa 0.2.3'!S42</f>
        <v>-4.9092442504530506E-7</v>
      </c>
      <c r="T42" s="1">
        <f>KPP!T42-'Kppa 0.2.3'!T42</f>
        <v>-1.0067655707250277E-9</v>
      </c>
      <c r="U42" s="1">
        <f>KPP!U42-'Kppa 0.2.3'!U42</f>
        <v>-1.6851812125700041E-5</v>
      </c>
      <c r="V42" s="1">
        <f>KPP!V42-'Kppa 0.2.3'!V42</f>
        <v>-5.903621351300084E-5</v>
      </c>
      <c r="W42" s="1">
        <f>KPP!W42-'Kppa 0.2.3'!W42</f>
        <v>-4.4740031460799474E-15</v>
      </c>
      <c r="X42" s="1">
        <f>KPP!X42-'Kppa 0.2.3'!X42</f>
        <v>-1.23869739241801E-5</v>
      </c>
      <c r="Y42" s="1">
        <f>KPP!Y42-'Kppa 0.2.3'!Y42</f>
        <v>-2.1955678493969933E-8</v>
      </c>
      <c r="Z42" s="1">
        <f>KPP!Z42-'Kppa 0.2.3'!Z42</f>
        <v>1.627149002668014E-8</v>
      </c>
      <c r="AA42" s="1">
        <f>KPP!AA42-'Kppa 0.2.3'!AA42</f>
        <v>1.9598068123002996E-4</v>
      </c>
      <c r="AB42" s="1">
        <f>KPP!AB42-'Kppa 0.2.3'!AB42</f>
        <v>2.5615246555840265E-12</v>
      </c>
      <c r="AC42" s="1">
        <f>KPP!AC42-'Kppa 0.2.3'!AC42</f>
        <v>-1.5824618936760008E-25</v>
      </c>
      <c r="AD42" s="1">
        <f>KPP!AD42-'Kppa 0.2.3'!AD42</f>
        <v>-7.8501900432400434E-6</v>
      </c>
      <c r="AE42" s="1">
        <f>KPP!AE42-'Kppa 0.2.3'!AE42</f>
        <v>-4.7009663327969575E-5</v>
      </c>
      <c r="AF42" s="1">
        <f>KPP!AF42-'Kppa 0.2.3'!AF42</f>
        <v>-1.0378460840570038E-5</v>
      </c>
      <c r="AG42" s="1">
        <f>KPP!AG42-'Kppa 0.2.3'!AG42</f>
        <v>-6.378709067741936E-8</v>
      </c>
      <c r="AH42" s="1">
        <f>KPP!AH42-'Kppa 0.2.3'!AH42</f>
        <v>-2.0269776410629811E-8</v>
      </c>
      <c r="AI42" s="1">
        <f>KPP!AI42-'Kppa 0.2.3'!AI42</f>
        <v>-1.364810612969006E-11</v>
      </c>
      <c r="AJ42" s="1">
        <f>KPP!AJ42-'Kppa 0.2.3'!AJ42</f>
        <v>-3.8122389561830167E-7</v>
      </c>
      <c r="AK42" s="1">
        <f>KPP!AK42-'Kppa 0.2.3'!AK42</f>
        <v>-3.6829234828670722E-10</v>
      </c>
      <c r="AL42" s="1">
        <f>KPP!AL42-'Kppa 0.2.3'!AL42</f>
        <v>4.0884809281369755E-4</v>
      </c>
      <c r="AM42" s="1">
        <f>KPP!AM42-'Kppa 0.2.3'!AM42</f>
        <v>-1.811192304688009E-7</v>
      </c>
      <c r="AN42" s="1">
        <f>KPP!AN42-'Kppa 0.2.3'!AN42</f>
        <v>-4.4667023230400412E-12</v>
      </c>
      <c r="AO42" s="1">
        <f>KPP!AO42-'Kppa 0.2.3'!AO42</f>
        <v>4.8098586061001702E-5</v>
      </c>
      <c r="AP42" s="1">
        <f>KPP!AP42-'Kppa 0.2.3'!AP42</f>
        <v>-3.0639608263840123E-7</v>
      </c>
      <c r="AQ42" s="1">
        <f>KPP!AQ42-'Kppa 0.2.3'!AQ42</f>
        <v>3.5252253625998181E-5</v>
      </c>
      <c r="AR42" s="1">
        <f>KPP!AR42-'Kppa 0.2.3'!AR42</f>
        <v>-1.786394687000592E-5</v>
      </c>
      <c r="AS42" s="1">
        <f>KPP!AS42-'Kppa 0.2.3'!AS42</f>
        <v>-1.9488435070439867E-6</v>
      </c>
      <c r="AT42" s="1">
        <f>KPP!AT42-'Kppa 0.2.3'!AT42</f>
        <v>-9.7703392478701214E-7</v>
      </c>
      <c r="AU42" s="1">
        <f>KPP!AU42-'Kppa 0.2.3'!AU42</f>
        <v>-4.9476095320930046E-12</v>
      </c>
      <c r="AV42" s="1">
        <f>KPP!AV42-'Kppa 0.2.3'!AV42</f>
        <v>-0.52907131032389998</v>
      </c>
      <c r="AW42" s="1">
        <f>KPP!AW42-'Kppa 0.2.3'!AW42</f>
        <v>-7.8943323486700395E-9</v>
      </c>
      <c r="AX42" s="1">
        <f>KPP!AX42-'Kppa 0.2.3'!AX42</f>
        <v>-25.583126865839773</v>
      </c>
      <c r="AY42" s="1">
        <f>KPP!AY42-'Kppa 0.2.3'!AY42</f>
        <v>-2.443499271487293E-11</v>
      </c>
      <c r="AZ42" s="1">
        <f>KPP!AZ42-'Kppa 0.2.3'!AZ42</f>
        <v>-2.7448566722129954E-15</v>
      </c>
      <c r="BA42" s="1">
        <f>KPP!BA42-'Kppa 0.2.3'!BA42</f>
        <v>1.1250792565533013E-30</v>
      </c>
      <c r="BB42" s="1">
        <f>KPP!BB42-'Kppa 0.2.3'!BB42</f>
        <v>-1.5149540695963708</v>
      </c>
      <c r="BC42" s="1">
        <f>KPP!BC42-'Kppa 0.2.3'!BC42</f>
        <v>-9.262195776722992E-11</v>
      </c>
      <c r="BD42" s="1">
        <f>KPP!BD42-'Kppa 0.2.3'!BD42</f>
        <v>1.6990393418549882E-4</v>
      </c>
      <c r="BE42" s="1">
        <f>KPP!BE42-'Kppa 0.2.3'!BE42</f>
        <v>-8.7352427137997457E-6</v>
      </c>
      <c r="BF42" s="1">
        <f>KPP!BF42-'Kppa 0.2.3'!BF42</f>
        <v>-6.0737431502920144E-5</v>
      </c>
      <c r="BG42" s="1" t="e">
        <f>KPP!BG42-'Kppa 0.2.3'!BG42</f>
        <v>#VALUE!</v>
      </c>
      <c r="BH42" s="1">
        <f>KPP!BH42-'Kppa 0.2.3'!BH42</f>
        <v>1.6902592237015047E-4</v>
      </c>
      <c r="BI42" s="1">
        <f>KPP!BI42-'Kppa 0.2.3'!BI42</f>
        <v>-7.6830868959015808E-6</v>
      </c>
      <c r="BJ42" s="1">
        <f>KPP!BJ42-'Kppa 0.2.3'!BJ42</f>
        <v>-2.4796979744619741E-5</v>
      </c>
      <c r="BK42" s="1">
        <f>KPP!BK42-'Kppa 0.2.3'!BK42</f>
        <v>-3.4718349990398023E-4</v>
      </c>
      <c r="BL42" s="1">
        <f>KPP!BL42-'Kppa 0.2.3'!BL42</f>
        <v>1.6922826062750109E-8</v>
      </c>
      <c r="BM42" s="1">
        <f>KPP!BM42-'Kppa 0.2.3'!BM42</f>
        <v>-1.9866898104159909E-9</v>
      </c>
      <c r="BN42" s="1">
        <f>KPP!BN42-'Kppa 0.2.3'!BN42</f>
        <v>-2.6036609406819932E-11</v>
      </c>
      <c r="BO42" s="1">
        <f>KPP!BO42-'Kppa 0.2.3'!BO42</f>
        <v>-7.9757040796021742E-9</v>
      </c>
      <c r="BP42" s="1">
        <f>KPP!BP42-'Kppa 0.2.3'!BP42</f>
        <v>-3.475758843993998E-10</v>
      </c>
      <c r="BQ42" s="1">
        <f>KPP!BQ42-'Kppa 0.2.3'!BQ42</f>
        <v>1.5399046806029971E-7</v>
      </c>
      <c r="BR42" s="1">
        <f>KPP!BR42-'Kppa 0.2.3'!BR42</f>
        <v>-4.1971826990401047E-11</v>
      </c>
      <c r="BS42" s="1">
        <f>KPP!BS42-'Kppa 0.2.3'!BS42</f>
        <v>2.9269383597099134E-6</v>
      </c>
      <c r="BT42" s="1">
        <f>KPP!BT42-'Kppa 0.2.3'!BT42</f>
        <v>-5.9816379825269514E-7</v>
      </c>
      <c r="BU42" s="1">
        <f>KPP!BU42-'Kppa 0.2.3'!BU42</f>
        <v>8.7676784213900895E-9</v>
      </c>
      <c r="BV42" s="1">
        <f>KPP!BV42-'Kppa 0.2.3'!BV42</f>
        <v>7.3479871029919482E-8</v>
      </c>
      <c r="BW42" s="1">
        <f>KPP!BW42-'Kppa 0.2.3'!BW42</f>
        <v>-7.6699207622000858E-12</v>
      </c>
      <c r="BX42" s="1">
        <f>KPP!BX42-'Kppa 0.2.3'!BX42</f>
        <v>0</v>
      </c>
      <c r="BY42" s="1">
        <f>KPP!BY42-'Kppa 0.2.3'!BY42</f>
        <v>0</v>
      </c>
      <c r="BZ42" s="1">
        <f>KPP!BZ42-'Kppa 0.2.3'!BZ42</f>
        <v>0</v>
      </c>
      <c r="CA42" s="1">
        <f>KPP!CA42-'Kppa 0.2.3'!CA42</f>
        <v>0</v>
      </c>
      <c r="CB42" s="1">
        <f>KPP!CB42-'Kppa 0.2.3'!CB42</f>
        <v>0</v>
      </c>
    </row>
    <row r="43" spans="1:80" x14ac:dyDescent="0.2">
      <c r="A43" s="1">
        <f>KPP!A43-'Kppa 0.2.3'!A43</f>
        <v>0</v>
      </c>
      <c r="B43" s="1">
        <f>KPP!B43-'Kppa 0.2.3'!B43</f>
        <v>4.2326242853298751E-5</v>
      </c>
      <c r="C43" s="1">
        <f>KPP!C43-'Kppa 0.2.3'!C43</f>
        <v>-8.7665873239970576E-7</v>
      </c>
      <c r="D43" s="1">
        <f>KPP!D43-'Kppa 0.2.3'!D43</f>
        <v>1.4776659592869931E-4</v>
      </c>
      <c r="E43" s="1">
        <f>KPP!E43-'Kppa 0.2.3'!E43</f>
        <v>2.408104403674987E-4</v>
      </c>
      <c r="F43" s="1">
        <f>KPP!F43-'Kppa 0.2.3'!F43</f>
        <v>3.8376196078099972E-4</v>
      </c>
      <c r="G43" s="1">
        <f>KPP!G43-'Kppa 0.2.3'!G43</f>
        <v>2.9634930287507962E-4</v>
      </c>
      <c r="H43" s="1">
        <f>KPP!H43-'Kppa 0.2.3'!H43</f>
        <v>-1.6695772861608643E-6</v>
      </c>
      <c r="I43" s="1">
        <f>KPP!I43-'Kppa 0.2.3'!I43</f>
        <v>-8.4371258349813516E-6</v>
      </c>
      <c r="J43" s="1">
        <f>KPP!J43-'Kppa 0.2.3'!J43</f>
        <v>-4.232549779520367E-5</v>
      </c>
      <c r="K43" s="1">
        <f>KPP!K43-'Kppa 0.2.3'!K43</f>
        <v>-1.2167278681099563E-18</v>
      </c>
      <c r="L43" s="1">
        <f>KPP!L43-'Kppa 0.2.3'!L43</f>
        <v>-3.431113261599672E-6</v>
      </c>
      <c r="M43" s="1">
        <f>KPP!M43-'Kppa 0.2.3'!M43</f>
        <v>-3.6584920045629963E-9</v>
      </c>
      <c r="N43" s="1">
        <f>KPP!N43-'Kppa 0.2.3'!N43</f>
        <v>1.5188808761799899E-5</v>
      </c>
      <c r="O43" s="1">
        <f>KPP!O43-'Kppa 0.2.3'!O43</f>
        <v>7.79147976655006E-5</v>
      </c>
      <c r="P43" s="1">
        <f>KPP!P43-'Kppa 0.2.3'!P43</f>
        <v>-4.3361215805960213E-7</v>
      </c>
      <c r="Q43" s="1">
        <f>KPP!Q43-'Kppa 0.2.3'!Q43</f>
        <v>-2.6473557510210068E-8</v>
      </c>
      <c r="R43" s="1">
        <f>KPP!R43-'Kppa 0.2.3'!R43</f>
        <v>-2.4974674850509002E-3</v>
      </c>
      <c r="S43" s="1">
        <f>KPP!S43-'Kppa 0.2.3'!S43</f>
        <v>-5.3340008827504023E-8</v>
      </c>
      <c r="T43" s="1">
        <f>KPP!T43-'Kppa 0.2.3'!T43</f>
        <v>-9.580055291260165E-10</v>
      </c>
      <c r="U43" s="1">
        <f>KPP!U43-'Kppa 0.2.3'!U43</f>
        <v>-1.681793002110063E-5</v>
      </c>
      <c r="V43" s="1">
        <f>KPP!V43-'Kppa 0.2.3'!V43</f>
        <v>-5.8878583937001239E-5</v>
      </c>
      <c r="W43" s="1">
        <f>KPP!W43-'Kppa 0.2.3'!W43</f>
        <v>-2.8577836001389684E-14</v>
      </c>
      <c r="X43" s="1">
        <f>KPP!X43-'Kppa 0.2.3'!X43</f>
        <v>-1.2311732255359956E-5</v>
      </c>
      <c r="Y43" s="1">
        <f>KPP!Y43-'Kppa 0.2.3'!Y43</f>
        <v>-2.1640068071515954E-8</v>
      </c>
      <c r="Z43" s="1">
        <f>KPP!Z43-'Kppa 0.2.3'!Z43</f>
        <v>4.2313824952150333E-8</v>
      </c>
      <c r="AA43" s="1">
        <f>KPP!AA43-'Kppa 0.2.3'!AA43</f>
        <v>1.9568174308618944E-4</v>
      </c>
      <c r="AB43" s="1">
        <f>KPP!AB43-'Kppa 0.2.3'!AB43</f>
        <v>8.7101711721000349E-12</v>
      </c>
      <c r="AC43" s="1">
        <f>KPP!AC43-'Kppa 0.2.3'!AC43</f>
        <v>-1.3359520441079964E-25</v>
      </c>
      <c r="AD43" s="1">
        <f>KPP!AD43-'Kppa 0.2.3'!AD43</f>
        <v>-7.8273038041703699E-6</v>
      </c>
      <c r="AE43" s="1">
        <f>KPP!AE43-'Kppa 0.2.3'!AE43</f>
        <v>-4.6838237276690051E-5</v>
      </c>
      <c r="AF43" s="1">
        <f>KPP!AF43-'Kppa 0.2.3'!AF43</f>
        <v>-1.0332887634949967E-5</v>
      </c>
      <c r="AG43" s="1">
        <f>KPP!AG43-'Kppa 0.2.3'!AG43</f>
        <v>-6.4496298631529865E-8</v>
      </c>
      <c r="AH43" s="1">
        <f>KPP!AH43-'Kppa 0.2.3'!AH43</f>
        <v>-1.9881154500580002E-8</v>
      </c>
      <c r="AI43" s="1">
        <f>KPP!AI43-'Kppa 0.2.3'!AI43</f>
        <v>-5.6889936947029986E-10</v>
      </c>
      <c r="AJ43" s="1">
        <f>KPP!AJ43-'Kppa 0.2.3'!AJ43</f>
        <v>-3.6672276658830167E-7</v>
      </c>
      <c r="AK43" s="1">
        <f>KPP!AK43-'Kppa 0.2.3'!AK43</f>
        <v>-2.0203171526749882E-9</v>
      </c>
      <c r="AL43" s="1">
        <f>KPP!AL43-'Kppa 0.2.3'!AL43</f>
        <v>4.0832356742550105E-4</v>
      </c>
      <c r="AM43" s="1">
        <f>KPP!AM43-'Kppa 0.2.3'!AM43</f>
        <v>-1.7530825260250101E-7</v>
      </c>
      <c r="AN43" s="1">
        <f>KPP!AN43-'Kppa 0.2.3'!AN43</f>
        <v>-1.3132320630719934E-10</v>
      </c>
      <c r="AO43" s="1">
        <f>KPP!AO43-'Kppa 0.2.3'!AO43</f>
        <v>4.7377924006997141E-5</v>
      </c>
      <c r="AP43" s="1">
        <f>KPP!AP43-'Kppa 0.2.3'!AP43</f>
        <v>-2.9981257490789836E-7</v>
      </c>
      <c r="AQ43" s="1">
        <f>KPP!AQ43-'Kppa 0.2.3'!AQ43</f>
        <v>3.511935077410086E-5</v>
      </c>
      <c r="AR43" s="1">
        <f>KPP!AR43-'Kppa 0.2.3'!AR43</f>
        <v>-1.5083963569001435E-5</v>
      </c>
      <c r="AS43" s="1">
        <f>KPP!AS43-'Kppa 0.2.3'!AS43</f>
        <v>-1.8383236251510017E-6</v>
      </c>
      <c r="AT43" s="1">
        <f>KPP!AT43-'Kppa 0.2.3'!AT43</f>
        <v>-9.8721694848601365E-7</v>
      </c>
      <c r="AU43" s="1">
        <f>KPP!AU43-'Kppa 0.2.3'!AU43</f>
        <v>-5.8519542654080483E-12</v>
      </c>
      <c r="AV43" s="1">
        <f>KPP!AV43-'Kppa 0.2.3'!AV43</f>
        <v>-0.45472053714647132</v>
      </c>
      <c r="AW43" s="1">
        <f>KPP!AW43-'Kppa 0.2.3'!AW43</f>
        <v>-6.418426915609013E-8</v>
      </c>
      <c r="AX43" s="1" t="e">
        <f>KPP!AX43-'Kppa 0.2.3'!AX43</f>
        <v>#VALUE!</v>
      </c>
      <c r="AY43" s="1">
        <f>KPP!AY43-'Kppa 0.2.3'!AY43</f>
        <v>-2.2399333553825019E-11</v>
      </c>
      <c r="AZ43" s="1">
        <f>KPP!AZ43-'Kppa 0.2.3'!AZ43</f>
        <v>-1.7703954524628977E-15</v>
      </c>
      <c r="BA43" s="1">
        <f>KPP!BA43-'Kppa 0.2.3'!BA43</f>
        <v>5.569415736508009E-31</v>
      </c>
      <c r="BB43" s="1">
        <f>KPP!BB43-'Kppa 0.2.3'!BB43</f>
        <v>-1.7834171431639163</v>
      </c>
      <c r="BC43" s="1">
        <f>KPP!BC43-'Kppa 0.2.3'!BC43</f>
        <v>-8.0211429832529464E-11</v>
      </c>
      <c r="BD43" s="1">
        <f>KPP!BD43-'Kppa 0.2.3'!BD43</f>
        <v>1.7233978295000049E-4</v>
      </c>
      <c r="BE43" s="1">
        <f>KPP!BE43-'Kppa 0.2.3'!BE43</f>
        <v>-7.6835312423015334E-6</v>
      </c>
      <c r="BF43" s="1">
        <f>KPP!BF43-'Kppa 0.2.3'!BF43</f>
        <v>-6.0534208278929802E-5</v>
      </c>
      <c r="BG43" s="1">
        <f>KPP!BG43-'Kppa 0.2.3'!BG43</f>
        <v>-1.3276095941300162E-13</v>
      </c>
      <c r="BH43" s="1">
        <f>KPP!BH43-'Kppa 0.2.3'!BH43</f>
        <v>1.6653267193549037E-4</v>
      </c>
      <c r="BI43" s="1">
        <f>KPP!BI43-'Kppa 0.2.3'!BI43</f>
        <v>-7.8690786140984958E-6</v>
      </c>
      <c r="BJ43" s="1">
        <f>KPP!BJ43-'Kppa 0.2.3'!BJ43</f>
        <v>-2.4713683520520124E-5</v>
      </c>
      <c r="BK43" s="1">
        <f>KPP!BK43-'Kppa 0.2.3'!BK43</f>
        <v>-3.4894762214898734E-4</v>
      </c>
      <c r="BL43" s="1">
        <f>KPP!BL43-'Kppa 0.2.3'!BL43</f>
        <v>5.1325669657099874E-8</v>
      </c>
      <c r="BM43" s="1">
        <f>KPP!BM43-'Kppa 0.2.3'!BM43</f>
        <v>-1.4711239848386981E-8</v>
      </c>
      <c r="BN43" s="1">
        <f>KPP!BN43-'Kppa 0.2.3'!BN43</f>
        <v>-2.2191322987640084E-11</v>
      </c>
      <c r="BO43" s="1">
        <f>KPP!BO43-'Kppa 0.2.3'!BO43</f>
        <v>1.669170527270148E-8</v>
      </c>
      <c r="BP43" s="1">
        <f>KPP!BP43-'Kppa 0.2.3'!BP43</f>
        <v>-3.0151673132069902E-10</v>
      </c>
      <c r="BQ43" s="1">
        <f>KPP!BQ43-'Kppa 0.2.3'!BQ43</f>
        <v>9.7324740359500545E-8</v>
      </c>
      <c r="BR43" s="1">
        <f>KPP!BR43-'Kppa 0.2.3'!BR43</f>
        <v>9.6093896125097985E-9</v>
      </c>
      <c r="BS43" s="1">
        <f>KPP!BS43-'Kppa 0.2.3'!BS43</f>
        <v>2.3177864507300042E-6</v>
      </c>
      <c r="BT43" s="1">
        <f>KPP!BT43-'Kppa 0.2.3'!BT43</f>
        <v>-7.827095836569764E-8</v>
      </c>
      <c r="BU43" s="1">
        <f>KPP!BU43-'Kppa 0.2.3'!BU43</f>
        <v>1.1454402901481278E-8</v>
      </c>
      <c r="BV43" s="1">
        <f>KPP!BV43-'Kppa 0.2.3'!BV43</f>
        <v>6.7439564102240616E-8</v>
      </c>
      <c r="BW43" s="1">
        <f>KPP!BW43-'Kppa 0.2.3'!BW43</f>
        <v>-8.0379737013101437E-11</v>
      </c>
      <c r="BX43" s="1">
        <f>KPP!BX43-'Kppa 0.2.3'!BX43</f>
        <v>0</v>
      </c>
      <c r="BY43" s="1">
        <f>KPP!BY43-'Kppa 0.2.3'!BY43</f>
        <v>0</v>
      </c>
      <c r="BZ43" s="1">
        <f>KPP!BZ43-'Kppa 0.2.3'!BZ43</f>
        <v>0</v>
      </c>
      <c r="CA43" s="1">
        <f>KPP!CA43-'Kppa 0.2.3'!CA43</f>
        <v>0</v>
      </c>
      <c r="CB43" s="1">
        <f>KPP!CB43-'Kppa 0.2.3'!CB43</f>
        <v>0</v>
      </c>
    </row>
    <row r="44" spans="1:80" x14ac:dyDescent="0.2">
      <c r="A44" s="1">
        <f>KPP!A44-'Kppa 0.2.3'!A44</f>
        <v>0</v>
      </c>
      <c r="B44" s="1">
        <f>KPP!B44-'Kppa 0.2.3'!B44</f>
        <v>4.1896444297801275E-5</v>
      </c>
      <c r="C44" s="1">
        <f>KPP!C44-'Kppa 0.2.3'!C44</f>
        <v>-9.2950621629998842E-7</v>
      </c>
      <c r="D44" s="1">
        <f>KPP!D44-'Kppa 0.2.3'!D44</f>
        <v>1.4884113299350188E-4</v>
      </c>
      <c r="E44" s="1">
        <f>KPP!E44-'Kppa 0.2.3'!E44</f>
        <v>2.4415215368649851E-4</v>
      </c>
      <c r="F44" s="1">
        <f>KPP!F44-'Kppa 0.2.3'!F44</f>
        <v>3.8735913023909933E-4</v>
      </c>
      <c r="G44" s="1">
        <f>KPP!G44-'Kppa 0.2.3'!G44</f>
        <v>3.0022820527694002E-4</v>
      </c>
      <c r="H44" s="1">
        <f>KPP!H44-'Kppa 0.2.3'!H44</f>
        <v>-1.7606118028201667E-6</v>
      </c>
      <c r="I44" s="1">
        <f>KPP!I44-'Kppa 0.2.3'!I44</f>
        <v>-8.7449972129838294E-6</v>
      </c>
      <c r="J44" s="1">
        <f>KPP!J44-'Kppa 0.2.3'!J44</f>
        <v>-4.1895699239694051E-5</v>
      </c>
      <c r="K44" s="1">
        <f>KPP!K44-'Kppa 0.2.3'!K44</f>
        <v>-8.8588362441907519E-18</v>
      </c>
      <c r="L44" s="1">
        <f>KPP!L44-'Kppa 0.2.3'!L44</f>
        <v>-3.4066808229996082E-6</v>
      </c>
      <c r="M44" s="1">
        <f>KPP!M44-'Kppa 0.2.3'!M44</f>
        <v>-3.2738901340804895E-9</v>
      </c>
      <c r="N44" s="1">
        <f>KPP!N44-'Kppa 0.2.3'!N44</f>
        <v>1.7573584111889827E-5</v>
      </c>
      <c r="O44" s="1">
        <f>KPP!O44-'Kppa 0.2.3'!O44</f>
        <v>7.6315098843369664E-5</v>
      </c>
      <c r="P44" s="1">
        <f>KPP!P44-'Kppa 0.2.3'!P44</f>
        <v>-4.2585290139489921E-7</v>
      </c>
      <c r="Q44" s="1">
        <f>KPP!Q44-'Kppa 0.2.3'!Q44</f>
        <v>-2.4518569161300121E-8</v>
      </c>
      <c r="R44" s="1">
        <f>KPP!R44-'Kppa 0.2.3'!R44</f>
        <v>-2.5056969491078999E-3</v>
      </c>
      <c r="S44" s="1">
        <f>KPP!S44-'Kppa 0.2.3'!S44</f>
        <v>-1.2486377237370304E-8</v>
      </c>
      <c r="T44" s="1">
        <f>KPP!T44-'Kppa 0.2.3'!T44</f>
        <v>-4.0550256054806477E-10</v>
      </c>
      <c r="U44" s="1">
        <f>KPP!U44-'Kppa 0.2.3'!U44</f>
        <v>-1.6640844407099856E-5</v>
      </c>
      <c r="V44" s="1">
        <f>KPP!V44-'Kppa 0.2.3'!V44</f>
        <v>-5.7920389444198611E-5</v>
      </c>
      <c r="W44" s="1">
        <f>KPP!W44-'Kppa 0.2.3'!W44</f>
        <v>-7.3340768383401477E-14</v>
      </c>
      <c r="X44" s="1">
        <f>KPP!X44-'Kppa 0.2.3'!X44</f>
        <v>-1.1752034914460068E-5</v>
      </c>
      <c r="Y44" s="1">
        <f>KPP!Y44-'Kppa 0.2.3'!Y44</f>
        <v>-1.9185452660736965E-8</v>
      </c>
      <c r="Z44" s="1">
        <f>KPP!Z44-'Kppa 0.2.3'!Z44</f>
        <v>5.771504465700017E-7</v>
      </c>
      <c r="AA44" s="1">
        <f>KPP!AA44-'Kppa 0.2.3'!AA44</f>
        <v>1.9513835374104001E-4</v>
      </c>
      <c r="AB44" s="1">
        <f>KPP!AB44-'Kppa 0.2.3'!AB44</f>
        <v>1.564948790767903E-10</v>
      </c>
      <c r="AC44" s="1">
        <f>KPP!AC44-'Kppa 0.2.3'!AC44</f>
        <v>-3.3156140801169916E-25</v>
      </c>
      <c r="AD44" s="1">
        <f>KPP!AD44-'Kppa 0.2.3'!AD44</f>
        <v>-7.787293476100611E-6</v>
      </c>
      <c r="AE44" s="1">
        <f>KPP!AE44-'Kppa 0.2.3'!AE44</f>
        <v>-4.5680081360188751E-5</v>
      </c>
      <c r="AF44" s="1">
        <f>KPP!AF44-'Kppa 0.2.3'!AF44</f>
        <v>-1.0011251421059844E-5</v>
      </c>
      <c r="AG44" s="1">
        <f>KPP!AG44-'Kppa 0.2.3'!AG44</f>
        <v>-4.7171799318289603E-8</v>
      </c>
      <c r="AH44" s="1">
        <f>KPP!AH44-'Kppa 0.2.3'!AH44</f>
        <v>-7.4114993712459873E-9</v>
      </c>
      <c r="AI44" s="1">
        <f>KPP!AI44-'Kppa 0.2.3'!AI44</f>
        <v>-1.0847561741069987E-8</v>
      </c>
      <c r="AJ44" s="1">
        <f>KPP!AJ44-'Kppa 0.2.3'!AJ44</f>
        <v>-4.0002158797149855E-7</v>
      </c>
      <c r="AK44" s="1">
        <f>KPP!AK44-'Kppa 0.2.3'!AK44</f>
        <v>-3.2020583112999796E-8</v>
      </c>
      <c r="AL44" s="1">
        <f>KPP!AL44-'Kppa 0.2.3'!AL44</f>
        <v>4.0232424134560227E-4</v>
      </c>
      <c r="AM44" s="1">
        <f>KPP!AM44-'Kppa 0.2.3'!AM44</f>
        <v>-1.7618553201989906E-7</v>
      </c>
      <c r="AN44" s="1">
        <f>KPP!AN44-'Kppa 0.2.3'!AN44</f>
        <v>-1.9046660067480159E-9</v>
      </c>
      <c r="AO44" s="1">
        <f>KPP!AO44-'Kppa 0.2.3'!AO44</f>
        <v>4.8635749997999467E-5</v>
      </c>
      <c r="AP44" s="1">
        <f>KPP!AP44-'Kppa 0.2.3'!AP44</f>
        <v>-3.1428709536530073E-7</v>
      </c>
      <c r="AQ44" s="1">
        <f>KPP!AQ44-'Kppa 0.2.3'!AQ44</f>
        <v>3.4218313923400218E-5</v>
      </c>
      <c r="AR44" s="1">
        <f>KPP!AR44-'Kppa 0.2.3'!AR44</f>
        <v>-1.3929441952012511E-5</v>
      </c>
      <c r="AS44" s="1">
        <f>KPP!AS44-'Kppa 0.2.3'!AS44</f>
        <v>-1.6739939913600012E-6</v>
      </c>
      <c r="AT44" s="1">
        <f>KPP!AT44-'Kppa 0.2.3'!AT44</f>
        <v>-9.6969476599597921E-7</v>
      </c>
      <c r="AU44" s="1">
        <f>KPP!AU44-'Kppa 0.2.3'!AU44</f>
        <v>-1.8371563991070076E-11</v>
      </c>
      <c r="AV44" s="1">
        <f>KPP!AV44-'Kppa 0.2.3'!AV44</f>
        <v>1.666949441509729</v>
      </c>
      <c r="AW44" s="1">
        <f>KPP!AW44-'Kppa 0.2.3'!AW44</f>
        <v>-2.392618661837993E-7</v>
      </c>
      <c r="AX44" s="1" t="e">
        <f>KPP!AX44-'Kppa 0.2.3'!AX44</f>
        <v>#VALUE!</v>
      </c>
      <c r="AY44" s="1">
        <f>KPP!AY44-'Kppa 0.2.3'!AY44</f>
        <v>-1.8501995587044066E-11</v>
      </c>
      <c r="AZ44" s="1">
        <f>KPP!AZ44-'Kppa 0.2.3'!AZ44</f>
        <v>-1.0992892950170006E-15</v>
      </c>
      <c r="BA44" s="1">
        <f>KPP!BA44-'Kppa 0.2.3'!BA44</f>
        <v>3.4783113279015005E-31</v>
      </c>
      <c r="BB44" s="1">
        <f>KPP!BB44-'Kppa 0.2.3'!BB44</f>
        <v>-1.5625056023749551</v>
      </c>
      <c r="BC44" s="1">
        <f>KPP!BC44-'Kppa 0.2.3'!BC44</f>
        <v>-6.4297186235389744E-11</v>
      </c>
      <c r="BD44" s="1">
        <f>KPP!BD44-'Kppa 0.2.3'!BD44</f>
        <v>1.6929655999409904E-4</v>
      </c>
      <c r="BE44" s="1">
        <f>KPP!BE44-'Kppa 0.2.3'!BE44</f>
        <v>-3.2366493276023145E-6</v>
      </c>
      <c r="BF44" s="1">
        <f>KPP!BF44-'Kppa 0.2.3'!BF44</f>
        <v>-5.9460268068490044E-5</v>
      </c>
      <c r="BG44" s="1">
        <f>KPP!BG44-'Kppa 0.2.3'!BG44</f>
        <v>-1.0241216490390549E-12</v>
      </c>
      <c r="BH44" s="1">
        <f>KPP!BH44-'Kppa 0.2.3'!BH44</f>
        <v>1.6769587071514998E-4</v>
      </c>
      <c r="BI44" s="1">
        <f>KPP!BI44-'Kppa 0.2.3'!BI44</f>
        <v>-8.8791206726002159E-6</v>
      </c>
      <c r="BJ44" s="1">
        <f>KPP!BJ44-'Kppa 0.2.3'!BJ44</f>
        <v>-2.4243504327629752E-5</v>
      </c>
      <c r="BK44" s="1">
        <f>KPP!BK44-'Kppa 0.2.3'!BK44</f>
        <v>-3.5778673939002026E-4</v>
      </c>
      <c r="BL44" s="1">
        <f>KPP!BL44-'Kppa 0.2.3'!BL44</f>
        <v>8.9573356037600082E-7</v>
      </c>
      <c r="BM44" s="1">
        <f>KPP!BM44-'Kppa 0.2.3'!BM44</f>
        <v>-5.2627593698599918E-8</v>
      </c>
      <c r="BN44" s="1">
        <f>KPP!BN44-'Kppa 0.2.3'!BN44</f>
        <v>-1.9809721092359983E-11</v>
      </c>
      <c r="BO44" s="1">
        <f>KPP!BO44-'Kppa 0.2.3'!BO44</f>
        <v>-3.699601483169823E-8</v>
      </c>
      <c r="BP44" s="1">
        <f>KPP!BP44-'Kppa 0.2.3'!BP44</f>
        <v>-2.8077350551129921E-10</v>
      </c>
      <c r="BQ44" s="1">
        <f>KPP!BQ44-'Kppa 0.2.3'!BQ44</f>
        <v>-2.4632652112010296E-7</v>
      </c>
      <c r="BR44" s="1">
        <f>KPP!BR44-'Kppa 0.2.3'!BR44</f>
        <v>-4.55531050197694E-10</v>
      </c>
      <c r="BS44" s="1">
        <f>KPP!BS44-'Kppa 0.2.3'!BS44</f>
        <v>-4.5935649843988936E-7</v>
      </c>
      <c r="BT44" s="1">
        <f>KPP!BT44-'Kppa 0.2.3'!BT44</f>
        <v>-1.0740221823730075E-8</v>
      </c>
      <c r="BU44" s="1">
        <f>KPP!BU44-'Kppa 0.2.3'!BU44</f>
        <v>3.0857445907610728E-8</v>
      </c>
      <c r="BV44" s="1">
        <f>KPP!BV44-'Kppa 0.2.3'!BV44</f>
        <v>8.3750227681959694E-8</v>
      </c>
      <c r="BW44" s="1">
        <f>KPP!BW44-'Kppa 0.2.3'!BW44</f>
        <v>-5.0021103857198347E-11</v>
      </c>
      <c r="BX44" s="1">
        <f>KPP!BX44-'Kppa 0.2.3'!BX44</f>
        <v>0</v>
      </c>
      <c r="BY44" s="1">
        <f>KPP!BY44-'Kppa 0.2.3'!BY44</f>
        <v>0</v>
      </c>
      <c r="BZ44" s="1">
        <f>KPP!BZ44-'Kppa 0.2.3'!BZ44</f>
        <v>0</v>
      </c>
      <c r="CA44" s="1">
        <f>KPP!CA44-'Kppa 0.2.3'!CA44</f>
        <v>0</v>
      </c>
      <c r="CB44" s="1">
        <f>KPP!CB44-'Kppa 0.2.3'!CB44</f>
        <v>0</v>
      </c>
    </row>
    <row r="45" spans="1:80" x14ac:dyDescent="0.2">
      <c r="A45" s="1">
        <f>KPP!A45-'Kppa 0.2.3'!A45</f>
        <v>0</v>
      </c>
      <c r="B45" s="1">
        <f>KPP!B45-'Kppa 0.2.3'!B45</f>
        <v>4.0932855427399523E-5</v>
      </c>
      <c r="C45" s="1">
        <f>KPP!C45-'Kppa 0.2.3'!C45</f>
        <v>-1.0015979156900896E-6</v>
      </c>
      <c r="D45" s="1">
        <f>KPP!D45-'Kppa 0.2.3'!D45</f>
        <v>1.5191358825429949E-4</v>
      </c>
      <c r="E45" s="1">
        <f>KPP!E45-'Kppa 0.2.3'!E45</f>
        <v>2.5155943441010006E-4</v>
      </c>
      <c r="F45" s="1">
        <f>KPP!F45-'Kppa 0.2.3'!F45</f>
        <v>4.0239258449450109E-4</v>
      </c>
      <c r="G45" s="1">
        <f>KPP!G45-'Kppa 0.2.3'!G45</f>
        <v>3.1375575353937996E-4</v>
      </c>
      <c r="H45" s="1">
        <f>KPP!H45-'Kppa 0.2.3'!H45</f>
        <v>-1.9271324762197561E-6</v>
      </c>
      <c r="I45" s="1">
        <f>KPP!I45-'Kppa 0.2.3'!I45</f>
        <v>-9.3458063959994675E-6</v>
      </c>
      <c r="J45" s="1">
        <f>KPP!J45-'Kppa 0.2.3'!J45</f>
        <v>-4.0932110369297503E-5</v>
      </c>
      <c r="K45" s="1">
        <f>KPP!K45-'Kppa 0.2.3'!K45</f>
        <v>-1.9184957454100861E-17</v>
      </c>
      <c r="L45" s="1">
        <f>KPP!L45-'Kppa 0.2.3'!L45</f>
        <v>-3.3567367926992664E-6</v>
      </c>
      <c r="M45" s="1">
        <f>KPP!M45-'Kppa 0.2.3'!M45</f>
        <v>-2.3470890376121999E-9</v>
      </c>
      <c r="N45" s="1">
        <f>KPP!N45-'Kppa 0.2.3'!N45</f>
        <v>1.847227520941977E-5</v>
      </c>
      <c r="O45" s="1">
        <f>KPP!O45-'Kppa 0.2.3'!O45</f>
        <v>7.4549990696250006E-5</v>
      </c>
      <c r="P45" s="1">
        <f>KPP!P45-'Kppa 0.2.3'!P45</f>
        <v>-4.2432129128239883E-7</v>
      </c>
      <c r="Q45" s="1">
        <f>KPP!Q45-'Kppa 0.2.3'!Q45</f>
        <v>-2.1205795810790163E-8</v>
      </c>
      <c r="R45" s="1">
        <f>KPP!R45-'Kppa 0.2.3'!R45</f>
        <v>-2.5467495589746002E-3</v>
      </c>
      <c r="S45" s="1">
        <f>KPP!S45-'Kppa 0.2.3'!S45</f>
        <v>-2.4043344579801467E-9</v>
      </c>
      <c r="T45" s="1">
        <f>KPP!T45-'Kppa 0.2.3'!T45</f>
        <v>-1.7631704598899165E-9</v>
      </c>
      <c r="U45" s="1">
        <f>KPP!U45-'Kppa 0.2.3'!U45</f>
        <v>-1.6241007816200984E-5</v>
      </c>
      <c r="V45" s="1">
        <f>KPP!V45-'Kppa 0.2.3'!V45</f>
        <v>-5.5621903855000016E-5</v>
      </c>
      <c r="W45" s="1">
        <f>KPP!W45-'Kppa 0.2.3'!W45</f>
        <v>-1.8930433076380065E-13</v>
      </c>
      <c r="X45" s="1">
        <f>KPP!X45-'Kppa 0.2.3'!X45</f>
        <v>-1.0380022697232053E-5</v>
      </c>
      <c r="Y45" s="1">
        <f>KPP!Y45-'Kppa 0.2.3'!Y45</f>
        <v>-1.380250269495803E-8</v>
      </c>
      <c r="Z45" s="1">
        <f>KPP!Z45-'Kppa 0.2.3'!Z45</f>
        <v>6.4188906898960161E-7</v>
      </c>
      <c r="AA45" s="1">
        <f>KPP!AA45-'Kppa 0.2.3'!AA45</f>
        <v>1.9823977864495083E-4</v>
      </c>
      <c r="AB45" s="1">
        <f>KPP!AB45-'Kppa 0.2.3'!AB45</f>
        <v>2.2614701579036046E-10</v>
      </c>
      <c r="AC45" s="1">
        <f>KPP!AC45-'Kppa 0.2.3'!AC45</f>
        <v>-7.2357535233699306E-25</v>
      </c>
      <c r="AD45" s="1">
        <f>KPP!AD45-'Kppa 0.2.3'!AD45</f>
        <v>-7.8396825893894614E-6</v>
      </c>
      <c r="AE45" s="1">
        <f>KPP!AE45-'Kppa 0.2.3'!AE45</f>
        <v>-4.2828420025710356E-5</v>
      </c>
      <c r="AF45" s="1">
        <f>KPP!AF45-'Kppa 0.2.3'!AF45</f>
        <v>-9.2161832746298893E-6</v>
      </c>
      <c r="AG45" s="1">
        <f>KPP!AG45-'Kppa 0.2.3'!AG45</f>
        <v>-3.3473233423409294E-8</v>
      </c>
      <c r="AH45" s="1">
        <f>KPP!AH45-'Kppa 0.2.3'!AH45</f>
        <v>-5.8738583340120419E-9</v>
      </c>
      <c r="AI45" s="1">
        <f>KPP!AI45-'Kppa 0.2.3'!AI45</f>
        <v>-4.5239868585469383E-8</v>
      </c>
      <c r="AJ45" s="1">
        <f>KPP!AJ45-'Kppa 0.2.3'!AJ45</f>
        <v>-4.6219868786079765E-7</v>
      </c>
      <c r="AK45" s="1">
        <f>KPP!AK45-'Kppa 0.2.3'!AK45</f>
        <v>-1.1583231755719949E-7</v>
      </c>
      <c r="AL45" s="1">
        <f>KPP!AL45-'Kppa 0.2.3'!AL45</f>
        <v>3.9444469286899903E-4</v>
      </c>
      <c r="AM45" s="1">
        <f>KPP!AM45-'Kppa 0.2.3'!AM45</f>
        <v>-1.7618023012179801E-7</v>
      </c>
      <c r="AN45" s="1">
        <f>KPP!AN45-'Kppa 0.2.3'!AN45</f>
        <v>-5.0591263748899264E-9</v>
      </c>
      <c r="AO45" s="1">
        <f>KPP!AO45-'Kppa 0.2.3'!AO45</f>
        <v>5.5074979817992809E-5</v>
      </c>
      <c r="AP45" s="1">
        <f>KPP!AP45-'Kppa 0.2.3'!AP45</f>
        <v>-3.1325146010720105E-7</v>
      </c>
      <c r="AQ45" s="1">
        <f>KPP!AQ45-'Kppa 0.2.3'!AQ45</f>
        <v>3.1995001881897356E-5</v>
      </c>
      <c r="AR45" s="1">
        <f>KPP!AR45-'Kppa 0.2.3'!AR45</f>
        <v>-1.3660389829001085E-5</v>
      </c>
      <c r="AS45" s="1">
        <f>KPP!AS45-'Kppa 0.2.3'!AS45</f>
        <v>-1.4194005358180079E-6</v>
      </c>
      <c r="AT45" s="1">
        <f>KPP!AT45-'Kppa 0.2.3'!AT45</f>
        <v>-8.5550335881200666E-7</v>
      </c>
      <c r="AU45" s="1">
        <f>KPP!AU45-'Kppa 0.2.3'!AU45</f>
        <v>-5.0121873647409986E-11</v>
      </c>
      <c r="AV45" s="1">
        <f>KPP!AV45-'Kppa 0.2.3'!AV45</f>
        <v>-0.18591369379907974</v>
      </c>
      <c r="AW45" s="1">
        <f>KPP!AW45-'Kppa 0.2.3'!AW45</f>
        <v>-3.7089928321140096E-7</v>
      </c>
      <c r="AX45" s="1" t="e">
        <f>KPP!AX45-'Kppa 0.2.3'!AX45</f>
        <v>#VALUE!</v>
      </c>
      <c r="AY45" s="1">
        <f>KPP!AY45-'Kppa 0.2.3'!AY45</f>
        <v>-1.1746092367887005E-11</v>
      </c>
      <c r="AZ45" s="1">
        <f>KPP!AZ45-'Kppa 0.2.3'!AZ45</f>
        <v>-5.3240327567519466E-16</v>
      </c>
      <c r="BA45" s="1">
        <f>KPP!BA45-'Kppa 0.2.3'!BA45</f>
        <v>1.4604126540901019E-31</v>
      </c>
      <c r="BB45" s="1">
        <f>KPP!BB45-'Kppa 0.2.3'!BB45</f>
        <v>-1.9043002568352279</v>
      </c>
      <c r="BC45" s="1">
        <f>KPP!BC45-'Kppa 0.2.3'!BC45</f>
        <v>-4.4263946655810142E-11</v>
      </c>
      <c r="BD45" s="1">
        <f>KPP!BD45-'Kppa 0.2.3'!BD45</f>
        <v>1.5913300122629911E-4</v>
      </c>
      <c r="BE45" s="1">
        <f>KPP!BE45-'Kppa 0.2.3'!BE45</f>
        <v>2.8561715940001592E-6</v>
      </c>
      <c r="BF45" s="1">
        <f>KPP!BF45-'Kppa 0.2.3'!BF45</f>
        <v>-5.7272806788209729E-5</v>
      </c>
      <c r="BG45" s="1">
        <f>KPP!BG45-'Kppa 0.2.3'!BG45</f>
        <v>-2.1403838711500442E-12</v>
      </c>
      <c r="BH45" s="1">
        <f>KPP!BH45-'Kppa 0.2.3'!BH45</f>
        <v>1.7137602985303063E-4</v>
      </c>
      <c r="BI45" s="1">
        <f>KPP!BI45-'Kppa 0.2.3'!BI45</f>
        <v>-1.1334397033900545E-5</v>
      </c>
      <c r="BJ45" s="1">
        <f>KPP!BJ45-'Kppa 0.2.3'!BJ45</f>
        <v>-2.3096010221249855E-5</v>
      </c>
      <c r="BK45" s="1">
        <f>KPP!BK45-'Kppa 0.2.3'!BK45</f>
        <v>-3.7909764032201254E-4</v>
      </c>
      <c r="BL45" s="1">
        <f>KPP!BL45-'Kppa 0.2.3'!BL45</f>
        <v>1.4265099380085975E-6</v>
      </c>
      <c r="BM45" s="1">
        <f>KPP!BM45-'Kppa 0.2.3'!BM45</f>
        <v>-7.9882490396010009E-8</v>
      </c>
      <c r="BN45" s="1">
        <f>KPP!BN45-'Kppa 0.2.3'!BN45</f>
        <v>-2.3912877196139979E-11</v>
      </c>
      <c r="BO45" s="1">
        <f>KPP!BO45-'Kppa 0.2.3'!BO45</f>
        <v>-1.3634672423209587E-7</v>
      </c>
      <c r="BP45" s="1">
        <f>KPP!BP45-'Kppa 0.2.3'!BP45</f>
        <v>-4.1942202662769914E-10</v>
      </c>
      <c r="BQ45" s="1">
        <f>KPP!BQ45-'Kppa 0.2.3'!BQ45</f>
        <v>-4.8094869817329888E-7</v>
      </c>
      <c r="BR45" s="1">
        <f>KPP!BR45-'Kppa 0.2.3'!BR45</f>
        <v>1.0171426117897486E-8</v>
      </c>
      <c r="BS45" s="1">
        <f>KPP!BS45-'Kppa 0.2.3'!BS45</f>
        <v>1.8259484949999932E-7</v>
      </c>
      <c r="BT45" s="1">
        <f>KPP!BT45-'Kppa 0.2.3'!BT45</f>
        <v>-3.6008909106899134E-9</v>
      </c>
      <c r="BU45" s="1">
        <f>KPP!BU45-'Kppa 0.2.3'!BU45</f>
        <v>3.6477877381901422E-8</v>
      </c>
      <c r="BV45" s="1">
        <f>KPP!BV45-'Kppa 0.2.3'!BV45</f>
        <v>1.1278925362750052E-7</v>
      </c>
      <c r="BW45" s="1">
        <f>KPP!BW45-'Kppa 0.2.3'!BW45</f>
        <v>-3.2678366608299994E-10</v>
      </c>
      <c r="BX45" s="1">
        <f>KPP!BX45-'Kppa 0.2.3'!BX45</f>
        <v>0</v>
      </c>
      <c r="BY45" s="1">
        <f>KPP!BY45-'Kppa 0.2.3'!BY45</f>
        <v>0</v>
      </c>
      <c r="BZ45" s="1">
        <f>KPP!BZ45-'Kppa 0.2.3'!BZ45</f>
        <v>0</v>
      </c>
      <c r="CA45" s="1">
        <f>KPP!CA45-'Kppa 0.2.3'!CA45</f>
        <v>0</v>
      </c>
      <c r="CB45" s="1">
        <f>KPP!CB45-'Kppa 0.2.3'!CB45</f>
        <v>0</v>
      </c>
    </row>
    <row r="46" spans="1:80" x14ac:dyDescent="0.2">
      <c r="A46" s="1">
        <f>KPP!A46-'Kppa 0.2.3'!A46</f>
        <v>0</v>
      </c>
      <c r="B46" s="1">
        <f>KPP!B46-'Kppa 0.2.3'!B46</f>
        <v>3.8695220650898643E-5</v>
      </c>
      <c r="C46" s="1">
        <f>KPP!C46-'Kppa 0.2.3'!C46</f>
        <v>-1.1283145549996487E-6</v>
      </c>
      <c r="D46" s="1">
        <f>KPP!D46-'Kppa 0.2.3'!D46</f>
        <v>1.5201358846030077E-4</v>
      </c>
      <c r="E46" s="1">
        <f>KPP!E46-'Kppa 0.2.3'!E46</f>
        <v>2.6036302349850132E-4</v>
      </c>
      <c r="F46" s="1">
        <f>KPP!F46-'Kppa 0.2.3'!F46</f>
        <v>4.2742404691470046E-4</v>
      </c>
      <c r="G46" s="1">
        <f>KPP!G46-'Kppa 0.2.3'!G46</f>
        <v>3.3535290119252048E-4</v>
      </c>
      <c r="H46" s="1">
        <f>KPP!H46-'Kppa 0.2.3'!H46</f>
        <v>-2.1540677421598431E-6</v>
      </c>
      <c r="I46" s="1">
        <f>KPP!I46-'Kppa 0.2.3'!I46</f>
        <v>-1.0187768096997507E-5</v>
      </c>
      <c r="J46" s="1">
        <f>KPP!J46-'Kppa 0.2.3'!J46</f>
        <v>-3.8694475592800093E-5</v>
      </c>
      <c r="K46" s="1">
        <f>KPP!K46-'Kppa 0.2.3'!K46</f>
        <v>-2.7496829551600745E-17</v>
      </c>
      <c r="L46" s="1">
        <f>KPP!L46-'Kppa 0.2.3'!L46</f>
        <v>-3.216259640699895E-6</v>
      </c>
      <c r="M46" s="1">
        <f>KPP!M46-'Kppa 0.2.3'!M46</f>
        <v>-1.3792074393764957E-9</v>
      </c>
      <c r="N46" s="1">
        <f>KPP!N46-'Kppa 0.2.3'!N46</f>
        <v>1.7479973161730819E-5</v>
      </c>
      <c r="O46" s="1">
        <f>KPP!O46-'Kppa 0.2.3'!O46</f>
        <v>7.3051047260219368E-5</v>
      </c>
      <c r="P46" s="1">
        <f>KPP!P46-'Kppa 0.2.3'!P46</f>
        <v>-4.0655133987910186E-7</v>
      </c>
      <c r="Q46" s="1">
        <f>KPP!Q46-'Kppa 0.2.3'!Q46</f>
        <v>-1.6409041064866036E-8</v>
      </c>
      <c r="R46" s="1">
        <f>KPP!R46-'Kppa 0.2.3'!R46</f>
        <v>-2.6000740515881009E-3</v>
      </c>
      <c r="S46" s="1">
        <f>KPP!S46-'Kppa 0.2.3'!S46</f>
        <v>5.1489232396909223E-10</v>
      </c>
      <c r="T46" s="1">
        <f>KPP!T46-'Kppa 0.2.3'!T46</f>
        <v>-1.0745465118701318E-9</v>
      </c>
      <c r="U46" s="1">
        <f>KPP!U46-'Kppa 0.2.3'!U46</f>
        <v>-1.5327587546600657E-5</v>
      </c>
      <c r="V46" s="1">
        <f>KPP!V46-'Kppa 0.2.3'!V46</f>
        <v>-5.1165643739400912E-5</v>
      </c>
      <c r="W46" s="1">
        <f>KPP!W46-'Kppa 0.2.3'!W46</f>
        <v>-2.9821788141310009E-13</v>
      </c>
      <c r="X46" s="1">
        <f>KPP!X46-'Kppa 0.2.3'!X46</f>
        <v>-8.3631051896069716E-6</v>
      </c>
      <c r="Y46" s="1">
        <f>KPP!Y46-'Kppa 0.2.3'!Y46</f>
        <v>-8.0341104067310133E-9</v>
      </c>
      <c r="Z46" s="1">
        <f>KPP!Z46-'Kppa 0.2.3'!Z46</f>
        <v>6.599430232567985E-7</v>
      </c>
      <c r="AA46" s="1">
        <f>KPP!AA46-'Kppa 0.2.3'!AA46</f>
        <v>2.0408236922629924E-4</v>
      </c>
      <c r="AB46" s="1">
        <f>KPP!AB46-'Kppa 0.2.3'!AB46</f>
        <v>2.2911989214854979E-10</v>
      </c>
      <c r="AC46" s="1">
        <f>KPP!AC46-'Kppa 0.2.3'!AC46</f>
        <v>-1.3579008947610081E-24</v>
      </c>
      <c r="AD46" s="1">
        <f>KPP!AD46-'Kppa 0.2.3'!AD46</f>
        <v>-8.0708773902401013E-6</v>
      </c>
      <c r="AE46" s="1">
        <f>KPP!AE46-'Kppa 0.2.3'!AE46</f>
        <v>-3.7929015550349984E-5</v>
      </c>
      <c r="AF46" s="1">
        <f>KPP!AF46-'Kppa 0.2.3'!AF46</f>
        <v>-7.9287685375100357E-6</v>
      </c>
      <c r="AG46" s="1">
        <f>KPP!AG46-'Kppa 0.2.3'!AG46</f>
        <v>-3.1167283672399977E-8</v>
      </c>
      <c r="AH46" s="1">
        <f>KPP!AH46-'Kppa 0.2.3'!AH46</f>
        <v>-5.650771108042909E-9</v>
      </c>
      <c r="AI46" s="1">
        <f>KPP!AI46-'Kppa 0.2.3'!AI46</f>
        <v>-8.5949193925100939E-8</v>
      </c>
      <c r="AJ46" s="1">
        <f>KPP!AJ46-'Kppa 0.2.3'!AJ46</f>
        <v>-4.7080854586349565E-7</v>
      </c>
      <c r="AK46" s="1">
        <f>KPP!AK46-'Kppa 0.2.3'!AK46</f>
        <v>-2.5272927029480115E-7</v>
      </c>
      <c r="AL46" s="1">
        <f>KPP!AL46-'Kppa 0.2.3'!AL46</f>
        <v>3.8491413031499846E-4</v>
      </c>
      <c r="AM46" s="1">
        <f>KPP!AM46-'Kppa 0.2.3'!AM46</f>
        <v>-1.7103613169320035E-7</v>
      </c>
      <c r="AN46" s="1">
        <f>KPP!AN46-'Kppa 0.2.3'!AN46</f>
        <v>-8.1058612774599937E-9</v>
      </c>
      <c r="AO46" s="1">
        <f>KPP!AO46-'Kppa 0.2.3'!AO46</f>
        <v>6.6106422055983716E-5</v>
      </c>
      <c r="AP46" s="1">
        <f>KPP!AP46-'Kppa 0.2.3'!AP46</f>
        <v>-3.0543819278359708E-7</v>
      </c>
      <c r="AQ46" s="1">
        <f>KPP!AQ46-'Kppa 0.2.3'!AQ46</f>
        <v>2.8135571587099145E-5</v>
      </c>
      <c r="AR46" s="1">
        <f>KPP!AR46-'Kppa 0.2.3'!AR46</f>
        <v>-1.3043922775998751E-5</v>
      </c>
      <c r="AS46" s="1">
        <f>KPP!AS46-'Kppa 0.2.3'!AS46</f>
        <v>-1.1009392100809912E-6</v>
      </c>
      <c r="AT46" s="1">
        <f>KPP!AT46-'Kppa 0.2.3'!AT46</f>
        <v>-7.5220849613200297E-7</v>
      </c>
      <c r="AU46" s="1">
        <f>KPP!AU46-'Kppa 0.2.3'!AU46</f>
        <v>-8.8260644614591057E-11</v>
      </c>
      <c r="AV46" s="1">
        <f>KPP!AV46-'Kppa 0.2.3'!AV46</f>
        <v>-0.18402929206720842</v>
      </c>
      <c r="AW46" s="1">
        <f>KPP!AW46-'Kppa 0.2.3'!AW46</f>
        <v>-4.3728021750529978E-7</v>
      </c>
      <c r="AX46" s="1" t="e">
        <f>KPP!AX46-'Kppa 0.2.3'!AX46</f>
        <v>#VALUE!</v>
      </c>
      <c r="AY46" s="1">
        <f>KPP!AY46-'Kppa 0.2.3'!AY46</f>
        <v>-5.7014583176259995E-12</v>
      </c>
      <c r="AZ46" s="1">
        <f>KPP!AZ46-'Kppa 0.2.3'!AZ46</f>
        <v>-1.9404834929609978E-16</v>
      </c>
      <c r="BA46" s="1">
        <f>KPP!BA46-'Kppa 0.2.3'!BA46</f>
        <v>4.1330520993362069E-32</v>
      </c>
      <c r="BB46" s="1">
        <f>KPP!BB46-'Kppa 0.2.3'!BB46</f>
        <v>-1.8534491000334299</v>
      </c>
      <c r="BC46" s="1">
        <f>KPP!BC46-'Kppa 0.2.3'!BC46</f>
        <v>-2.5892674606760017E-11</v>
      </c>
      <c r="BD46" s="1">
        <f>KPP!BD46-'Kppa 0.2.3'!BD46</f>
        <v>1.4875342128140012E-4</v>
      </c>
      <c r="BE46" s="1">
        <f>KPP!BE46-'Kppa 0.2.3'!BE46</f>
        <v>8.0526409813007349E-6</v>
      </c>
      <c r="BF46" s="1">
        <f>KPP!BF46-'Kppa 0.2.3'!BF46</f>
        <v>-5.3353929026680146E-5</v>
      </c>
      <c r="BG46" s="1">
        <f>KPP!BG46-'Kppa 0.2.3'!BG46</f>
        <v>-2.8641128454500587E-12</v>
      </c>
      <c r="BH46" s="1">
        <f>KPP!BH46-'Kppa 0.2.3'!BH46</f>
        <v>1.738609276394007E-4</v>
      </c>
      <c r="BI46" s="1">
        <f>KPP!BI46-'Kppa 0.2.3'!BI46</f>
        <v>-1.4945448604197775E-5</v>
      </c>
      <c r="BJ46" s="1">
        <f>KPP!BJ46-'Kppa 0.2.3'!BJ46</f>
        <v>-2.1291647774800051E-5</v>
      </c>
      <c r="BK46" s="1">
        <f>KPP!BK46-'Kppa 0.2.3'!BK46</f>
        <v>-3.9204055828395701E-4</v>
      </c>
      <c r="BL46" s="1">
        <f>KPP!BL46-'Kppa 0.2.3'!BL46</f>
        <v>1.6381647718135981E-6</v>
      </c>
      <c r="BM46" s="1">
        <f>KPP!BM46-'Kppa 0.2.3'!BM46</f>
        <v>-9.2017932070400259E-8</v>
      </c>
      <c r="BN46" s="1">
        <f>KPP!BN46-'Kppa 0.2.3'!BN46</f>
        <v>-2.192892880082007E-11</v>
      </c>
      <c r="BO46" s="1">
        <f>KPP!BO46-'Kppa 0.2.3'!BO46</f>
        <v>-2.2291167733719865E-7</v>
      </c>
      <c r="BP46" s="1">
        <f>KPP!BP46-'Kppa 0.2.3'!BP46</f>
        <v>-5.1495054644439881E-10</v>
      </c>
      <c r="BQ46" s="1">
        <f>KPP!BQ46-'Kppa 0.2.3'!BQ46</f>
        <v>-6.1865478979990224E-7</v>
      </c>
      <c r="BR46" s="1">
        <f>KPP!BR46-'Kppa 0.2.3'!BR46</f>
        <v>9.543225501559957E-8</v>
      </c>
      <c r="BS46" s="1">
        <f>KPP!BS46-'Kppa 0.2.3'!BS46</f>
        <v>1.7365405563399359E-6</v>
      </c>
      <c r="BT46" s="1">
        <f>KPP!BT46-'Kppa 0.2.3'!BT46</f>
        <v>-1.4556466081001428E-9</v>
      </c>
      <c r="BU46" s="1">
        <f>KPP!BU46-'Kppa 0.2.3'!BU46</f>
        <v>1.3793516029399206E-8</v>
      </c>
      <c r="BV46" s="1">
        <f>KPP!BV46-'Kppa 0.2.3'!BV46</f>
        <v>1.1265756568919928E-7</v>
      </c>
      <c r="BW46" s="1">
        <f>KPP!BW46-'Kppa 0.2.3'!BW46</f>
        <v>-7.0178955427499201E-10</v>
      </c>
      <c r="BX46" s="1">
        <f>KPP!BX46-'Kppa 0.2.3'!BX46</f>
        <v>0</v>
      </c>
      <c r="BY46" s="1">
        <f>KPP!BY46-'Kppa 0.2.3'!BY46</f>
        <v>0</v>
      </c>
      <c r="BZ46" s="1">
        <f>KPP!BZ46-'Kppa 0.2.3'!BZ46</f>
        <v>0</v>
      </c>
      <c r="CA46" s="1">
        <f>KPP!CA46-'Kppa 0.2.3'!CA46</f>
        <v>0</v>
      </c>
      <c r="CB46" s="1">
        <f>KPP!CB46-'Kppa 0.2.3'!CB46</f>
        <v>0</v>
      </c>
    </row>
    <row r="47" spans="1:80" x14ac:dyDescent="0.2">
      <c r="A47" s="1">
        <f>KPP!A47-'Kppa 0.2.3'!A47</f>
        <v>0</v>
      </c>
      <c r="B47" s="1">
        <f>KPP!B47-'Kppa 0.2.3'!B47</f>
        <v>3.5306011335001219E-5</v>
      </c>
      <c r="C47" s="1">
        <f>KPP!C47-'Kppa 0.2.3'!C47</f>
        <v>-1.3040789078101224E-6</v>
      </c>
      <c r="D47" s="1">
        <f>KPP!D47-'Kppa 0.2.3'!D47</f>
        <v>1.4950794929189867E-4</v>
      </c>
      <c r="E47" s="1">
        <f>KPP!E47-'Kppa 0.2.3'!E47</f>
        <v>2.6951749282089904E-4</v>
      </c>
      <c r="F47" s="1">
        <f>KPP!F47-'Kppa 0.2.3'!F47</f>
        <v>4.5693243790210017E-4</v>
      </c>
      <c r="G47" s="1">
        <f>KPP!G47-'Kppa 0.2.3'!G47</f>
        <v>3.6119846322704013E-4</v>
      </c>
      <c r="H47" s="1">
        <f>KPP!H47-'Kppa 0.2.3'!H47</f>
        <v>-2.4739598044401512E-6</v>
      </c>
      <c r="I47" s="1">
        <f>KPP!I47-'Kppa 0.2.3'!I47</f>
        <v>-1.1337632498997774E-5</v>
      </c>
      <c r="J47" s="1">
        <f>KPP!J47-'Kppa 0.2.3'!J47</f>
        <v>-3.5305266276798586E-5</v>
      </c>
      <c r="K47" s="1">
        <f>KPP!K47-'Kppa 0.2.3'!K47</f>
        <v>-3.1861887689999264E-17</v>
      </c>
      <c r="L47" s="1">
        <f>KPP!L47-'Kppa 0.2.3'!L47</f>
        <v>-2.9850541381996193E-6</v>
      </c>
      <c r="M47" s="1">
        <f>KPP!M47-'Kppa 0.2.3'!M47</f>
        <v>-7.1494289307859942E-10</v>
      </c>
      <c r="N47" s="1">
        <f>KPP!N47-'Kppa 0.2.3'!N47</f>
        <v>1.5945171323669509E-5</v>
      </c>
      <c r="O47" s="1">
        <f>KPP!O47-'Kppa 0.2.3'!O47</f>
        <v>7.2926145315499284E-5</v>
      </c>
      <c r="P47" s="1">
        <f>KPP!P47-'Kppa 0.2.3'!P47</f>
        <v>-3.8133028216249523E-7</v>
      </c>
      <c r="Q47" s="1">
        <f>KPP!Q47-'Kppa 0.2.3'!Q47</f>
        <v>-1.1882426331522062E-8</v>
      </c>
      <c r="R47" s="1">
        <f>KPP!R47-'Kppa 0.2.3'!R47</f>
        <v>-2.6498048240568995E-3</v>
      </c>
      <c r="S47" s="1">
        <f>KPP!S47-'Kppa 0.2.3'!S47</f>
        <v>5.1399010580401434E-10</v>
      </c>
      <c r="T47" s="1">
        <f>KPP!T47-'Kppa 0.2.3'!T47</f>
        <v>-1.6291215792500287E-9</v>
      </c>
      <c r="U47" s="1">
        <f>KPP!U47-'Kppa 0.2.3'!U47</f>
        <v>-1.3955563959200043E-5</v>
      </c>
      <c r="V47" s="1">
        <f>KPP!V47-'Kppa 0.2.3'!V47</f>
        <v>-4.5097626542100339E-5</v>
      </c>
      <c r="W47" s="1">
        <f>KPP!W47-'Kppa 0.2.3'!W47</f>
        <v>-3.6464325196670855E-13</v>
      </c>
      <c r="X47" s="1">
        <f>KPP!X47-'Kppa 0.2.3'!X47</f>
        <v>-6.2318220451300886E-6</v>
      </c>
      <c r="Y47" s="1">
        <f>KPP!Y47-'Kppa 0.2.3'!Y47</f>
        <v>-3.9654098503140063E-9</v>
      </c>
      <c r="Z47" s="1">
        <f>KPP!Z47-'Kppa 0.2.3'!Z47</f>
        <v>6.5106593973989917E-7</v>
      </c>
      <c r="AA47" s="1">
        <f>KPP!AA47-'Kppa 0.2.3'!AA47</f>
        <v>2.0948785960528057E-4</v>
      </c>
      <c r="AB47" s="1">
        <f>KPP!AB47-'Kppa 0.2.3'!AB47</f>
        <v>2.0971849850339981E-10</v>
      </c>
      <c r="AC47" s="1">
        <f>KPP!AC47-'Kppa 0.2.3'!AC47</f>
        <v>-1.9684330941780105E-24</v>
      </c>
      <c r="AD47" s="1">
        <f>KPP!AD47-'Kppa 0.2.3'!AD47</f>
        <v>-8.3295317775799321E-6</v>
      </c>
      <c r="AE47" s="1">
        <f>KPP!AE47-'Kppa 0.2.3'!AE47</f>
        <v>-3.1860452222899627E-5</v>
      </c>
      <c r="AF47" s="1">
        <f>KPP!AF47-'Kppa 0.2.3'!AF47</f>
        <v>-6.4201031059370195E-6</v>
      </c>
      <c r="AG47" s="1">
        <f>KPP!AG47-'Kppa 0.2.3'!AG47</f>
        <v>-2.7981405000219995E-8</v>
      </c>
      <c r="AH47" s="1">
        <f>KPP!AH47-'Kppa 0.2.3'!AH47</f>
        <v>-5.1179631992810226E-9</v>
      </c>
      <c r="AI47" s="1">
        <f>KPP!AI47-'Kppa 0.2.3'!AI47</f>
        <v>-9.6155985798998479E-8</v>
      </c>
      <c r="AJ47" s="1">
        <f>KPP!AJ47-'Kppa 0.2.3'!AJ47</f>
        <v>-4.0811336117920171E-7</v>
      </c>
      <c r="AK47" s="1">
        <f>KPP!AK47-'Kppa 0.2.3'!AK47</f>
        <v>-3.8756143081500024E-7</v>
      </c>
      <c r="AL47" s="1">
        <f>KPP!AL47-'Kppa 0.2.3'!AL47</f>
        <v>3.7369521593170335E-4</v>
      </c>
      <c r="AM47" s="1">
        <f>KPP!AM47-'Kppa 0.2.3'!AM47</f>
        <v>-1.5746989144830057E-7</v>
      </c>
      <c r="AN47" s="1">
        <f>KPP!AN47-'Kppa 0.2.3'!AN47</f>
        <v>-8.2294266107099052E-9</v>
      </c>
      <c r="AO47" s="1">
        <f>KPP!AO47-'Kppa 0.2.3'!AO47</f>
        <v>8.1489246317012487E-5</v>
      </c>
      <c r="AP47" s="1">
        <f>KPP!AP47-'Kppa 0.2.3'!AP47</f>
        <v>-2.8690012661920013E-7</v>
      </c>
      <c r="AQ47" s="1">
        <f>KPP!AQ47-'Kppa 0.2.3'!AQ47</f>
        <v>2.3304353940198363E-5</v>
      </c>
      <c r="AR47" s="1">
        <f>KPP!AR47-'Kppa 0.2.3'!AR47</f>
        <v>-1.2067065907991892E-5</v>
      </c>
      <c r="AS47" s="1">
        <f>KPP!AS47-'Kppa 0.2.3'!AS47</f>
        <v>-7.89398419514403E-7</v>
      </c>
      <c r="AT47" s="1">
        <f>KPP!AT47-'Kppa 0.2.3'!AT47</f>
        <v>-6.8931289964700845E-7</v>
      </c>
      <c r="AU47" s="1">
        <f>KPP!AU47-'Kppa 0.2.3'!AU47</f>
        <v>-1.0010280437548989E-10</v>
      </c>
      <c r="AV47" s="1">
        <f>KPP!AV47-'Kppa 0.2.3'!AV47</f>
        <v>1.7070734487108155</v>
      </c>
      <c r="AW47" s="1">
        <f>KPP!AW47-'Kppa 0.2.3'!AW47</f>
        <v>-4.4472588052639966E-7</v>
      </c>
      <c r="AX47" s="1" t="e">
        <f>KPP!AX47-'Kppa 0.2.3'!AX47</f>
        <v>#VALUE!</v>
      </c>
      <c r="AY47" s="1">
        <f>KPP!AY47-'Kppa 0.2.3'!AY47</f>
        <v>-2.2450272236071957E-12</v>
      </c>
      <c r="AZ47" s="1">
        <f>KPP!AZ47-'Kppa 0.2.3'!AZ47</f>
        <v>-5.5121025210540477E-17</v>
      </c>
      <c r="BA47" s="1">
        <f>KPP!BA47-'Kppa 0.2.3'!BA47</f>
        <v>8.7901891053409944E-33</v>
      </c>
      <c r="BB47" s="1">
        <f>KPP!BB47-'Kppa 0.2.3'!BB47</f>
        <v>-1.8373731459427063</v>
      </c>
      <c r="BC47" s="1">
        <f>KPP!BC47-'Kppa 0.2.3'!BC47</f>
        <v>-1.3273348505584E-11</v>
      </c>
      <c r="BD47" s="1">
        <f>KPP!BD47-'Kppa 0.2.3'!BD47</f>
        <v>1.4084772789100045E-4</v>
      </c>
      <c r="BE47" s="1">
        <f>KPP!BE47-'Kppa 0.2.3'!BE47</f>
        <v>1.2170362734299778E-5</v>
      </c>
      <c r="BF47" s="1">
        <f>KPP!BF47-'Kppa 0.2.3'!BF47</f>
        <v>-4.8340382291320143E-5</v>
      </c>
      <c r="BG47" s="1">
        <f>KPP!BG47-'Kppa 0.2.3'!BG47</f>
        <v>-3.2915571735902457E-12</v>
      </c>
      <c r="BH47" s="1">
        <f>KPP!BH47-'Kppa 0.2.3'!BH47</f>
        <v>1.7455445509769948E-4</v>
      </c>
      <c r="BI47" s="1">
        <f>KPP!BI47-'Kppa 0.2.3'!BI47</f>
        <v>-1.8859653578801733E-5</v>
      </c>
      <c r="BJ47" s="1">
        <f>KPP!BJ47-'Kppa 0.2.3'!BJ47</f>
        <v>-1.8921104374220073E-5</v>
      </c>
      <c r="BK47" s="1">
        <f>KPP!BK47-'Kppa 0.2.3'!BK47</f>
        <v>-3.9381896393803073E-4</v>
      </c>
      <c r="BL47" s="1">
        <f>KPP!BL47-'Kppa 0.2.3'!BL47</f>
        <v>1.6746736596735001E-6</v>
      </c>
      <c r="BM47" s="1">
        <f>KPP!BM47-'Kppa 0.2.3'!BM47</f>
        <v>-9.1157266274819693E-8</v>
      </c>
      <c r="BN47" s="1">
        <f>KPP!BN47-'Kppa 0.2.3'!BN47</f>
        <v>-1.6235555764485996E-11</v>
      </c>
      <c r="BO47" s="1">
        <f>KPP!BO47-'Kppa 0.2.3'!BO47</f>
        <v>-2.4130867432760062E-7</v>
      </c>
      <c r="BP47" s="1">
        <f>KPP!BP47-'Kppa 0.2.3'!BP47</f>
        <v>-5.0684708433089805E-10</v>
      </c>
      <c r="BQ47" s="1">
        <f>KPP!BQ47-'Kppa 0.2.3'!BQ47</f>
        <v>-6.3965839316450327E-7</v>
      </c>
      <c r="BR47" s="1">
        <f>KPP!BR47-'Kppa 0.2.3'!BR47</f>
        <v>1.1973675062109919E-7</v>
      </c>
      <c r="BS47" s="1">
        <f>KPP!BS47-'Kppa 0.2.3'!BS47</f>
        <v>1.9270279437201294E-6</v>
      </c>
      <c r="BT47" s="1">
        <f>KPP!BT47-'Kppa 0.2.3'!BT47</f>
        <v>-1.4430925431500684E-9</v>
      </c>
      <c r="BU47" s="1">
        <f>KPP!BU47-'Kppa 0.2.3'!BU47</f>
        <v>3.7834031706016546E-9</v>
      </c>
      <c r="BV47" s="1">
        <f>KPP!BV47-'Kppa 0.2.3'!BV47</f>
        <v>1.1350962234340009E-7</v>
      </c>
      <c r="BW47" s="1">
        <f>KPP!BW47-'Kppa 0.2.3'!BW47</f>
        <v>-1.042765552979993E-9</v>
      </c>
      <c r="BX47" s="1">
        <f>KPP!BX47-'Kppa 0.2.3'!BX47</f>
        <v>0</v>
      </c>
      <c r="BY47" s="1">
        <f>KPP!BY47-'Kppa 0.2.3'!BY47</f>
        <v>0</v>
      </c>
      <c r="BZ47" s="1">
        <f>KPP!BZ47-'Kppa 0.2.3'!BZ47</f>
        <v>0</v>
      </c>
      <c r="CA47" s="1">
        <f>KPP!CA47-'Kppa 0.2.3'!CA47</f>
        <v>0</v>
      </c>
      <c r="CB47" s="1">
        <f>KPP!CB47-'Kppa 0.2.3'!CB47</f>
        <v>0</v>
      </c>
    </row>
    <row r="48" spans="1:80" x14ac:dyDescent="0.2">
      <c r="A48" s="1">
        <f>KPP!A48-'Kppa 0.2.3'!A48</f>
        <v>0</v>
      </c>
      <c r="B48" s="1">
        <f>KPP!B48-'Kppa 0.2.3'!B48</f>
        <v>3.1138546088001207E-5</v>
      </c>
      <c r="C48" s="1">
        <f>KPP!C48-'Kppa 0.2.3'!C48</f>
        <v>-1.5116690327498204E-6</v>
      </c>
      <c r="D48" s="1">
        <f>KPP!D48-'Kppa 0.2.3'!D48</f>
        <v>1.4630460286339797E-4</v>
      </c>
      <c r="E48" s="1">
        <f>KPP!E48-'Kppa 0.2.3'!E48</f>
        <v>2.7916065194339909E-4</v>
      </c>
      <c r="F48" s="1">
        <f>KPP!F48-'Kppa 0.2.3'!F48</f>
        <v>4.8731388128559969E-4</v>
      </c>
      <c r="G48" s="1">
        <f>KPP!G48-'Kppa 0.2.3'!G48</f>
        <v>3.8876968520215952E-4</v>
      </c>
      <c r="H48" s="1">
        <f>KPP!H48-'Kppa 0.2.3'!H48</f>
        <v>-2.8861088358800996E-6</v>
      </c>
      <c r="I48" s="1">
        <f>KPP!I48-'Kppa 0.2.3'!I48</f>
        <v>-1.2760630311997589E-5</v>
      </c>
      <c r="J48" s="1">
        <f>KPP!J48-'Kppa 0.2.3'!J48</f>
        <v>-3.1137801029798573E-5</v>
      </c>
      <c r="K48" s="1">
        <f>KPP!K48-'Kppa 0.2.3'!K48</f>
        <v>-3.3090546227501304E-17</v>
      </c>
      <c r="L48" s="1">
        <f>KPP!L48-'Kppa 0.2.3'!L48</f>
        <v>-2.6839762554999036E-6</v>
      </c>
      <c r="M48" s="1">
        <f>KPP!M48-'Kppa 0.2.3'!M48</f>
        <v>-3.4634488394710042E-10</v>
      </c>
      <c r="N48" s="1">
        <f>KPP!N48-'Kppa 0.2.3'!N48</f>
        <v>1.3954201135429542E-5</v>
      </c>
      <c r="O48" s="1">
        <f>KPP!O48-'Kppa 0.2.3'!O48</f>
        <v>7.3285565355370348E-5</v>
      </c>
      <c r="P48" s="1">
        <f>KPP!P48-'Kppa 0.2.3'!P48</f>
        <v>-3.5569594693919961E-7</v>
      </c>
      <c r="Q48" s="1">
        <f>KPP!Q48-'Kppa 0.2.3'!Q48</f>
        <v>-8.3774951298900062E-9</v>
      </c>
      <c r="R48" s="1">
        <f>KPP!R48-'Kppa 0.2.3'!R48</f>
        <v>-2.689915099770299E-3</v>
      </c>
      <c r="S48" s="1">
        <f>KPP!S48-'Kppa 0.2.3'!S48</f>
        <v>2.5425037336003021E-10</v>
      </c>
      <c r="T48" s="1">
        <f>KPP!T48-'Kppa 0.2.3'!T48</f>
        <v>-2.635792363310018E-9</v>
      </c>
      <c r="U48" s="1">
        <f>KPP!U48-'Kppa 0.2.3'!U48</f>
        <v>-1.2278906280499546E-5</v>
      </c>
      <c r="V48" s="1">
        <f>KPP!V48-'Kppa 0.2.3'!V48</f>
        <v>-3.8249745247201372E-5</v>
      </c>
      <c r="W48" s="1">
        <f>KPP!W48-'Kppa 0.2.3'!W48</f>
        <v>-3.860840105003981E-13</v>
      </c>
      <c r="X48" s="1">
        <f>KPP!X48-'Kppa 0.2.3'!X48</f>
        <v>-4.3716513452839991E-6</v>
      </c>
      <c r="Y48" s="1">
        <f>KPP!Y48-'Kppa 0.2.3'!Y48</f>
        <v>-1.7458018963784007E-9</v>
      </c>
      <c r="Z48" s="1">
        <f>KPP!Z48-'Kppa 0.2.3'!Z48</f>
        <v>6.4257351637639991E-7</v>
      </c>
      <c r="AA48" s="1">
        <f>KPP!AA48-'Kppa 0.2.3'!AA48</f>
        <v>2.1296871589380952E-4</v>
      </c>
      <c r="AB48" s="1">
        <f>KPP!AB48-'Kppa 0.2.3'!AB48</f>
        <v>1.914838826874194E-10</v>
      </c>
      <c r="AC48" s="1">
        <f>KPP!AC48-'Kppa 0.2.3'!AC48</f>
        <v>-2.3663734808920061E-24</v>
      </c>
      <c r="AD48" s="1">
        <f>KPP!AD48-'Kppa 0.2.3'!AD48</f>
        <v>-8.4873595843498739E-6</v>
      </c>
      <c r="AE48" s="1">
        <f>KPP!AE48-'Kppa 0.2.3'!AE48</f>
        <v>-2.5592125258689334E-5</v>
      </c>
      <c r="AF48" s="1">
        <f>KPP!AF48-'Kppa 0.2.3'!AF48</f>
        <v>-4.9473386008880424E-6</v>
      </c>
      <c r="AG48" s="1">
        <f>KPP!AG48-'Kppa 0.2.3'!AG48</f>
        <v>-2.3856474323559992E-8</v>
      </c>
      <c r="AH48" s="1">
        <f>KPP!AH48-'Kppa 0.2.3'!AH48</f>
        <v>-4.4134394369539686E-9</v>
      </c>
      <c r="AI48" s="1">
        <f>KPP!AI48-'Kppa 0.2.3'!AI48</f>
        <v>-8.4860208720301036E-8</v>
      </c>
      <c r="AJ48" s="1">
        <f>KPP!AJ48-'Kppa 0.2.3'!AJ48</f>
        <v>-3.2034206920719883E-7</v>
      </c>
      <c r="AK48" s="1">
        <f>KPP!AK48-'Kppa 0.2.3'!AK48</f>
        <v>-4.7350233610579759E-7</v>
      </c>
      <c r="AL48" s="1">
        <f>KPP!AL48-'Kppa 0.2.3'!AL48</f>
        <v>3.6163473229840204E-4</v>
      </c>
      <c r="AM48" s="1">
        <f>KPP!AM48-'Kppa 0.2.3'!AM48</f>
        <v>-1.3704556995290036E-7</v>
      </c>
      <c r="AN48" s="1">
        <f>KPP!AN48-'Kppa 0.2.3'!AN48</f>
        <v>-6.2193373088199433E-9</v>
      </c>
      <c r="AO48" s="1">
        <f>KPP!AO48-'Kppa 0.2.3'!AO48</f>
        <v>1.004210438569908E-4</v>
      </c>
      <c r="AP48" s="1">
        <f>KPP!AP48-'Kppa 0.2.3'!AP48</f>
        <v>-2.5373901961909975E-7</v>
      </c>
      <c r="AQ48" s="1">
        <f>KPP!AQ48-'Kppa 0.2.3'!AQ48</f>
        <v>1.8256734930298391E-5</v>
      </c>
      <c r="AR48" s="1">
        <f>KPP!AR48-'Kppa 0.2.3'!AR48</f>
        <v>-1.0889922225990056E-5</v>
      </c>
      <c r="AS48" s="1">
        <f>KPP!AS48-'Kppa 0.2.3'!AS48</f>
        <v>-5.3067887406519536E-7</v>
      </c>
      <c r="AT48" s="1">
        <f>KPP!AT48-'Kppa 0.2.3'!AT48</f>
        <v>-6.4420395230800707E-7</v>
      </c>
      <c r="AU48" s="1">
        <f>KPP!AU48-'Kppa 0.2.3'!AU48</f>
        <v>-9.2507261795581138E-11</v>
      </c>
      <c r="AV48" s="1">
        <f>KPP!AV48-'Kppa 0.2.3'!AV48</f>
        <v>-0.51184420438974598</v>
      </c>
      <c r="AW48" s="1">
        <f>KPP!AW48-'Kppa 0.2.3'!AW48</f>
        <v>-4.2287432436690105E-7</v>
      </c>
      <c r="AX48" s="1" t="e">
        <f>KPP!AX48-'Kppa 0.2.3'!AX48</f>
        <v>#VALUE!</v>
      </c>
      <c r="AY48" s="1">
        <f>KPP!AY48-'Kppa 0.2.3'!AY48</f>
        <v>-7.6357797772460117E-13</v>
      </c>
      <c r="AZ48" s="1">
        <f>KPP!AZ48-'Kppa 0.2.3'!AZ48</f>
        <v>-1.2413430511379981E-17</v>
      </c>
      <c r="BA48" s="1">
        <f>KPP!BA48-'Kppa 0.2.3'!BA48</f>
        <v>1.5664807591782991E-33</v>
      </c>
      <c r="BB48" s="1">
        <f>KPP!BB48-'Kppa 0.2.3'!BB48</f>
        <v>-1.8569322573184479</v>
      </c>
      <c r="BC48" s="1">
        <f>KPP!BC48-'Kppa 0.2.3'!BC48</f>
        <v>-6.1699088434049993E-12</v>
      </c>
      <c r="BD48" s="1">
        <f>KPP!BD48-'Kppa 0.2.3'!BD48</f>
        <v>1.3588148536819965E-4</v>
      </c>
      <c r="BE48" s="1">
        <f>KPP!BE48-'Kppa 0.2.3'!BE48</f>
        <v>1.5663605064700561E-5</v>
      </c>
      <c r="BF48" s="1">
        <f>KPP!BF48-'Kppa 0.2.3'!BF48</f>
        <v>-4.2985065567339911E-5</v>
      </c>
      <c r="BG48" s="1">
        <f>KPP!BG48-'Kppa 0.2.3'!BG48</f>
        <v>-3.4324444273299283E-12</v>
      </c>
      <c r="BH48" s="1">
        <f>KPP!BH48-'Kppa 0.2.3'!BH48</f>
        <v>1.7385888107949998E-4</v>
      </c>
      <c r="BI48" s="1">
        <f>KPP!BI48-'Kppa 0.2.3'!BI48</f>
        <v>-2.2345727070900018E-5</v>
      </c>
      <c r="BJ48" s="1">
        <f>KPP!BJ48-'Kppa 0.2.3'!BJ48</f>
        <v>-1.6255740449820123E-5</v>
      </c>
      <c r="BK48" s="1">
        <f>KPP!BK48-'Kppa 0.2.3'!BK48</f>
        <v>-3.8853735762001129E-4</v>
      </c>
      <c r="BL48" s="1">
        <f>KPP!BL48-'Kppa 0.2.3'!BL48</f>
        <v>1.650943411662504E-6</v>
      </c>
      <c r="BM48" s="1">
        <f>KPP!BM48-'Kppa 0.2.3'!BM48</f>
        <v>-8.4112430875819948E-8</v>
      </c>
      <c r="BN48" s="1">
        <f>KPP!BN48-'Kppa 0.2.3'!BN48</f>
        <v>-1.1189868017513989E-11</v>
      </c>
      <c r="BO48" s="1">
        <f>KPP!BO48-'Kppa 0.2.3'!BO48</f>
        <v>-2.3430880780819384E-7</v>
      </c>
      <c r="BP48" s="1">
        <f>KPP!BP48-'Kppa 0.2.3'!BP48</f>
        <v>-4.6346522747510015E-10</v>
      </c>
      <c r="BQ48" s="1">
        <f>KPP!BQ48-'Kppa 0.2.3'!BQ48</f>
        <v>-6.0344549031529919E-7</v>
      </c>
      <c r="BR48" s="1">
        <f>KPP!BR48-'Kppa 0.2.3'!BR48</f>
        <v>1.1565052081620485E-7</v>
      </c>
      <c r="BS48" s="1">
        <f>KPP!BS48-'Kppa 0.2.3'!BS48</f>
        <v>1.8176488856798748E-6</v>
      </c>
      <c r="BT48" s="1">
        <f>KPP!BT48-'Kppa 0.2.3'!BT48</f>
        <v>-1.7066889825101859E-9</v>
      </c>
      <c r="BU48" s="1">
        <f>KPP!BU48-'Kppa 0.2.3'!BU48</f>
        <v>-2.6070786650252966E-10</v>
      </c>
      <c r="BV48" s="1">
        <f>KPP!BV48-'Kppa 0.2.3'!BV48</f>
        <v>1.1432430034170025E-7</v>
      </c>
      <c r="BW48" s="1">
        <f>KPP!BW48-'Kppa 0.2.3'!BW48</f>
        <v>-1.2883504632179969E-9</v>
      </c>
      <c r="BX48" s="1">
        <f>KPP!BX48-'Kppa 0.2.3'!BX48</f>
        <v>0</v>
      </c>
      <c r="BY48" s="1">
        <f>KPP!BY48-'Kppa 0.2.3'!BY48</f>
        <v>0</v>
      </c>
      <c r="BZ48" s="1">
        <f>KPP!BZ48-'Kppa 0.2.3'!BZ48</f>
        <v>0</v>
      </c>
      <c r="CA48" s="1">
        <f>KPP!CA48-'Kppa 0.2.3'!CA48</f>
        <v>0</v>
      </c>
      <c r="CB48" s="1">
        <f>KPP!CB48-'Kppa 0.2.3'!CB48</f>
        <v>0</v>
      </c>
    </row>
    <row r="49" spans="1:80" x14ac:dyDescent="0.2">
      <c r="A49" s="1">
        <f>KPP!A49-'Kppa 0.2.3'!A49</f>
        <v>0</v>
      </c>
      <c r="B49" s="1">
        <f>KPP!B49-'Kppa 0.2.3'!B49</f>
        <v>2.6570671977598631E-5</v>
      </c>
      <c r="C49" s="1">
        <f>KPP!C49-'Kppa 0.2.3'!C49</f>
        <v>-1.7337402203197912E-6</v>
      </c>
      <c r="D49" s="1">
        <f>KPP!D49-'Kppa 0.2.3'!D49</f>
        <v>1.4372339461870415E-4</v>
      </c>
      <c r="E49" s="1">
        <f>KPP!E49-'Kppa 0.2.3'!E49</f>
        <v>2.8958107747459674E-4</v>
      </c>
      <c r="F49" s="1">
        <f>KPP!F49-'Kppa 0.2.3'!F49</f>
        <v>5.1729871747139937E-4</v>
      </c>
      <c r="G49" s="1">
        <f>KPP!G49-'Kppa 0.2.3'!G49</f>
        <v>4.1685701860487076E-4</v>
      </c>
      <c r="H49" s="1">
        <f>KPP!H49-'Kppa 0.2.3'!H49</f>
        <v>-3.3639446454600958E-6</v>
      </c>
      <c r="I49" s="1">
        <f>KPP!I49-'Kppa 0.2.3'!I49</f>
        <v>-1.4357096373013301E-5</v>
      </c>
      <c r="J49" s="1">
        <f>KPP!J49-'Kppa 0.2.3'!J49</f>
        <v>-2.6569926919496611E-5</v>
      </c>
      <c r="K49" s="1">
        <f>KPP!K49-'Kppa 0.2.3'!K49</f>
        <v>-3.2750534471200002E-17</v>
      </c>
      <c r="L49" s="1">
        <f>KPP!L49-'Kppa 0.2.3'!L49</f>
        <v>-2.3380583980010111E-6</v>
      </c>
      <c r="M49" s="1">
        <f>KPP!M49-'Kppa 0.2.3'!M49</f>
        <v>-1.6125545913885945E-10</v>
      </c>
      <c r="N49" s="1">
        <f>KPP!N49-'Kppa 0.2.3'!N49</f>
        <v>1.1829131962680026E-5</v>
      </c>
      <c r="O49" s="1">
        <f>KPP!O49-'Kppa 0.2.3'!O49</f>
        <v>7.3965865856860658E-5</v>
      </c>
      <c r="P49" s="1">
        <f>KPP!P49-'Kppa 0.2.3'!P49</f>
        <v>-3.312883751728019E-7</v>
      </c>
      <c r="Q49" s="1">
        <f>KPP!Q49-'Kppa 0.2.3'!Q49</f>
        <v>-5.8808183563409902E-9</v>
      </c>
      <c r="R49" s="1">
        <f>KPP!R49-'Kppa 0.2.3'!R49</f>
        <v>-2.7213488581965019E-3</v>
      </c>
      <c r="S49" s="1">
        <f>KPP!S49-'Kppa 0.2.3'!S49</f>
        <v>-2.0165367133298505E-10</v>
      </c>
      <c r="T49" s="1">
        <f>KPP!T49-'Kppa 0.2.3'!T49</f>
        <v>-3.9397030239200008E-9</v>
      </c>
      <c r="U49" s="1">
        <f>KPP!U49-'Kppa 0.2.3'!U49</f>
        <v>-1.0450881213399515E-5</v>
      </c>
      <c r="V49" s="1">
        <f>KPP!V49-'Kppa 0.2.3'!V49</f>
        <v>-3.1300561103800306E-5</v>
      </c>
      <c r="W49" s="1">
        <f>KPP!W49-'Kppa 0.2.3'!W49</f>
        <v>-3.7889055773510538E-13</v>
      </c>
      <c r="X49" s="1">
        <f>KPP!X49-'Kppa 0.2.3'!X49</f>
        <v>-2.9191645077660151E-6</v>
      </c>
      <c r="Y49" s="1">
        <f>KPP!Y49-'Kppa 0.2.3'!Y49</f>
        <v>-7.0742544491450528E-10</v>
      </c>
      <c r="Z49" s="1">
        <f>KPP!Z49-'Kppa 0.2.3'!Z49</f>
        <v>6.4268380243399947E-7</v>
      </c>
      <c r="AA49" s="1">
        <f>KPP!AA49-'Kppa 0.2.3'!AA49</f>
        <v>2.1450732203092977E-4</v>
      </c>
      <c r="AB49" s="1">
        <f>KPP!AB49-'Kppa 0.2.3'!AB49</f>
        <v>1.7988638843909957E-10</v>
      </c>
      <c r="AC49" s="1">
        <f>KPP!AC49-'Kppa 0.2.3'!AC49</f>
        <v>-2.4811042313379932E-24</v>
      </c>
      <c r="AD49" s="1">
        <f>KPP!AD49-'Kppa 0.2.3'!AD49</f>
        <v>-8.5107417121203094E-6</v>
      </c>
      <c r="AE49" s="1">
        <f>KPP!AE49-'Kppa 0.2.3'!AE49</f>
        <v>-1.9757471100889656E-5</v>
      </c>
      <c r="AF49" s="1">
        <f>KPP!AF49-'Kppa 0.2.3'!AF49</f>
        <v>-3.6533351502589457E-6</v>
      </c>
      <c r="AG49" s="1">
        <f>KPP!AG49-'Kppa 0.2.3'!AG49</f>
        <v>-1.9549718858689943E-8</v>
      </c>
      <c r="AH49" s="1">
        <f>KPP!AH49-'Kppa 0.2.3'!AH49</f>
        <v>-3.6680772670569861E-9</v>
      </c>
      <c r="AI49" s="1">
        <f>KPP!AI49-'Kppa 0.2.3'!AI49</f>
        <v>-6.6546900307080362E-8</v>
      </c>
      <c r="AJ49" s="1">
        <f>KPP!AJ49-'Kppa 0.2.3'!AJ49</f>
        <v>-2.3763939710889936E-7</v>
      </c>
      <c r="AK49" s="1">
        <f>KPP!AK49-'Kppa 0.2.3'!AK49</f>
        <v>-4.9765833602170265E-7</v>
      </c>
      <c r="AL49" s="1">
        <f>KPP!AL49-'Kppa 0.2.3'!AL49</f>
        <v>3.4936602749030023E-4</v>
      </c>
      <c r="AM49" s="1">
        <f>KPP!AM49-'Kppa 0.2.3'!AM49</f>
        <v>-1.1344403613380041E-7</v>
      </c>
      <c r="AN49" s="1">
        <f>KPP!AN49-'Kppa 0.2.3'!AN49</f>
        <v>-3.628989890990012E-9</v>
      </c>
      <c r="AO49" s="1">
        <f>KPP!AO49-'Kppa 0.2.3'!AO49</f>
        <v>1.2205378510199427E-4</v>
      </c>
      <c r="AP49" s="1">
        <f>KPP!AP49-'Kppa 0.2.3'!AP49</f>
        <v>-2.1193712993809825E-7</v>
      </c>
      <c r="AQ49" s="1">
        <f>KPP!AQ49-'Kppa 0.2.3'!AQ49</f>
        <v>1.3502453747100962E-5</v>
      </c>
      <c r="AR49" s="1">
        <f>KPP!AR49-'Kppa 0.2.3'!AR49</f>
        <v>-9.6546620330095756E-6</v>
      </c>
      <c r="AS49" s="1">
        <f>KPP!AS49-'Kppa 0.2.3'!AS49</f>
        <v>-3.3677989541179896E-7</v>
      </c>
      <c r="AT49" s="1">
        <f>KPP!AT49-'Kppa 0.2.3'!AT49</f>
        <v>-5.9791069146499626E-7</v>
      </c>
      <c r="AU49" s="1">
        <f>KPP!AU49-'Kppa 0.2.3'!AU49</f>
        <v>-7.6928333681340296E-11</v>
      </c>
      <c r="AV49" s="1">
        <f>KPP!AV49-'Kppa 0.2.3'!AV49</f>
        <v>-0.19103353801784806</v>
      </c>
      <c r="AW49" s="1">
        <f>KPP!AW49-'Kppa 0.2.3'!AW49</f>
        <v>-3.906078351576996E-7</v>
      </c>
      <c r="AX49" s="1" t="e">
        <f>KPP!AX49-'Kppa 0.2.3'!AX49</f>
        <v>#VALUE!</v>
      </c>
      <c r="AY49" s="1">
        <f>KPP!AY49-'Kppa 0.2.3'!AY49</f>
        <v>-2.3261653660220116E-13</v>
      </c>
      <c r="AZ49" s="1">
        <f>KPP!AZ49-'Kppa 0.2.3'!AZ49</f>
        <v>-2.0051378409019951E-18</v>
      </c>
      <c r="BA49" s="1">
        <f>KPP!BA49-'Kppa 0.2.3'!BA49</f>
        <v>2.4964208101647012E-34</v>
      </c>
      <c r="BB49" s="1">
        <f>KPP!BB49-'Kppa 0.2.3'!BB49</f>
        <v>-1.8944466355463874</v>
      </c>
      <c r="BC49" s="1">
        <f>KPP!BC49-'Kppa 0.2.3'!BC49</f>
        <v>-2.6502295494040134E-12</v>
      </c>
      <c r="BD49" s="1">
        <f>KPP!BD49-'Kppa 0.2.3'!BD49</f>
        <v>1.3279713306560068E-4</v>
      </c>
      <c r="BE49" s="1">
        <f>KPP!BE49-'Kppa 0.2.3'!BE49</f>
        <v>1.8604667447569626E-5</v>
      </c>
      <c r="BF49" s="1">
        <f>KPP!BF49-'Kppa 0.2.3'!BF49</f>
        <v>-3.7798190791079895E-5</v>
      </c>
      <c r="BG49" s="1">
        <f>KPP!BG49-'Kppa 0.2.3'!BG49</f>
        <v>-3.4412502709001264E-12</v>
      </c>
      <c r="BH49" s="1">
        <f>KPP!BH49-'Kppa 0.2.3'!BH49</f>
        <v>1.7217860358739907E-4</v>
      </c>
      <c r="BI49" s="1">
        <f>KPP!BI49-'Kppa 0.2.3'!BI49</f>
        <v>-2.5038981744197886E-5</v>
      </c>
      <c r="BJ49" s="1">
        <f>KPP!BJ49-'Kppa 0.2.3'!BJ49</f>
        <v>-1.3582397477190098E-5</v>
      </c>
      <c r="BK49" s="1">
        <f>KPP!BK49-'Kppa 0.2.3'!BK49</f>
        <v>-3.8006281633695682E-4</v>
      </c>
      <c r="BL49" s="1">
        <f>KPP!BL49-'Kppa 0.2.3'!BL49</f>
        <v>1.6250553043992968E-6</v>
      </c>
      <c r="BM49" s="1">
        <f>KPP!BM49-'Kppa 0.2.3'!BM49</f>
        <v>-7.5159753894429678E-8</v>
      </c>
      <c r="BN49" s="1">
        <f>KPP!BN49-'Kppa 0.2.3'!BN49</f>
        <v>-7.5207515416519958E-12</v>
      </c>
      <c r="BO49" s="1">
        <f>KPP!BO49-'Kppa 0.2.3'!BO49</f>
        <v>-2.1837190325440522E-7</v>
      </c>
      <c r="BP49" s="1">
        <f>KPP!BP49-'Kppa 0.2.3'!BP49</f>
        <v>-4.0889580153680274E-10</v>
      </c>
      <c r="BQ49" s="1">
        <f>KPP!BQ49-'Kppa 0.2.3'!BQ49</f>
        <v>-5.4339200411769519E-7</v>
      </c>
      <c r="BR49" s="1">
        <f>KPP!BR49-'Kppa 0.2.3'!BR49</f>
        <v>9.1923547422399126E-8</v>
      </c>
      <c r="BS49" s="1">
        <f>KPP!BS49-'Kppa 0.2.3'!BS49</f>
        <v>1.5063927730400804E-6</v>
      </c>
      <c r="BT49" s="1">
        <f>KPP!BT49-'Kppa 0.2.3'!BT49</f>
        <v>-2.1027889468300524E-9</v>
      </c>
      <c r="BU49" s="1">
        <f>KPP!BU49-'Kppa 0.2.3'!BU49</f>
        <v>1.1085651070136368E-10</v>
      </c>
      <c r="BV49" s="1">
        <f>KPP!BV49-'Kppa 0.2.3'!BV49</f>
        <v>1.1677284617169978E-7</v>
      </c>
      <c r="BW49" s="1">
        <f>KPP!BW49-'Kppa 0.2.3'!BW49</f>
        <v>-1.4520654310089859E-9</v>
      </c>
      <c r="BX49" s="1">
        <f>KPP!BX49-'Kppa 0.2.3'!BX49</f>
        <v>0</v>
      </c>
      <c r="BY49" s="1">
        <f>KPP!BY49-'Kppa 0.2.3'!BY49</f>
        <v>0</v>
      </c>
      <c r="BZ49" s="1">
        <f>KPP!BZ49-'Kppa 0.2.3'!BZ49</f>
        <v>0</v>
      </c>
      <c r="CA49" s="1">
        <f>KPP!CA49-'Kppa 0.2.3'!CA49</f>
        <v>0</v>
      </c>
      <c r="CB49" s="1">
        <f>KPP!CB49-'Kppa 0.2.3'!CB49</f>
        <v>0</v>
      </c>
    </row>
    <row r="50" spans="1:80" x14ac:dyDescent="0.2">
      <c r="A50" s="1">
        <f>KPP!A50-'Kppa 0.2.3'!A50</f>
        <v>0</v>
      </c>
      <c r="B50" s="1">
        <f>KPP!B50-'Kppa 0.2.3'!B50</f>
        <v>2.1838467618197355E-5</v>
      </c>
      <c r="C50" s="1">
        <f>KPP!C50-'Kppa 0.2.3'!C50</f>
        <v>-1.9597743650201851E-6</v>
      </c>
      <c r="D50" s="1">
        <f>KPP!D50-'Kppa 0.2.3'!D50</f>
        <v>1.4252484273759997E-4</v>
      </c>
      <c r="E50" s="1">
        <f>KPP!E50-'Kppa 0.2.3'!E50</f>
        <v>3.0114212237450019E-4</v>
      </c>
      <c r="F50" s="1">
        <f>KPP!F50-'Kppa 0.2.3'!F50</f>
        <v>5.4689705441689912E-4</v>
      </c>
      <c r="G50" s="1">
        <f>KPP!G50-'Kppa 0.2.3'!G50</f>
        <v>4.4516446516030053E-4</v>
      </c>
      <c r="H50" s="1">
        <f>KPP!H50-'Kppa 0.2.3'!H50</f>
        <v>-3.8703741560893595E-6</v>
      </c>
      <c r="I50" s="1">
        <f>KPP!I50-'Kppa 0.2.3'!I50</f>
        <v>-1.6008948859003169E-5</v>
      </c>
      <c r="J50" s="1">
        <f>KPP!J50-'Kppa 0.2.3'!J50</f>
        <v>-2.1837722560098805E-5</v>
      </c>
      <c r="K50" s="1">
        <f>KPP!K50-'Kppa 0.2.3'!K50</f>
        <v>-3.1985298816200627E-17</v>
      </c>
      <c r="L50" s="1">
        <f>KPP!L50-'Kppa 0.2.3'!L50</f>
        <v>-1.9638746698007886E-6</v>
      </c>
      <c r="M50" s="1">
        <f>KPP!M50-'Kppa 0.2.3'!M50</f>
        <v>-7.2625500675200029E-11</v>
      </c>
      <c r="N50" s="1">
        <f>KPP!N50-'Kppa 0.2.3'!N50</f>
        <v>9.6513729412103094E-6</v>
      </c>
      <c r="O50" s="1">
        <f>KPP!O50-'Kppa 0.2.3'!O50</f>
        <v>7.5028490622989705E-5</v>
      </c>
      <c r="P50" s="1">
        <f>KPP!P50-'Kppa 0.2.3'!P50</f>
        <v>-3.0810608265250029E-7</v>
      </c>
      <c r="Q50" s="1">
        <f>KPP!Q50-'Kppa 0.2.3'!Q50</f>
        <v>-4.1519602649670038E-9</v>
      </c>
      <c r="R50" s="1">
        <f>KPP!R50-'Kppa 0.2.3'!R50</f>
        <v>-2.7469382558431999E-3</v>
      </c>
      <c r="S50" s="1">
        <f>KPP!S50-'Kppa 0.2.3'!S50</f>
        <v>-8.786420533550181E-10</v>
      </c>
      <c r="T50" s="1">
        <f>KPP!T50-'Kppa 0.2.3'!T50</f>
        <v>-5.5521874314799456E-9</v>
      </c>
      <c r="U50" s="1">
        <f>KPP!U50-'Kppa 0.2.3'!U50</f>
        <v>-8.5665129694011133E-6</v>
      </c>
      <c r="V50" s="1">
        <f>KPP!V50-'Kppa 0.2.3'!V50</f>
        <v>-2.4617757395300338E-5</v>
      </c>
      <c r="W50" s="1">
        <f>KPP!W50-'Kppa 0.2.3'!W50</f>
        <v>-3.5858938233600316E-13</v>
      </c>
      <c r="X50" s="1">
        <f>KPP!X50-'Kppa 0.2.3'!X50</f>
        <v>-1.8537873551050074E-6</v>
      </c>
      <c r="Y50" s="1">
        <f>KPP!Y50-'Kppa 0.2.3'!Y50</f>
        <v>-2.6555425352519881E-10</v>
      </c>
      <c r="Z50" s="1">
        <f>KPP!Z50-'Kppa 0.2.3'!Z50</f>
        <v>6.5153048398199935E-7</v>
      </c>
      <c r="AA50" s="1">
        <f>KPP!AA50-'Kppa 0.2.3'!AA50</f>
        <v>2.1456037986869979E-4</v>
      </c>
      <c r="AB50" s="1">
        <f>KPP!AB50-'Kppa 0.2.3'!AB50</f>
        <v>1.7413907543666006E-10</v>
      </c>
      <c r="AC50" s="1">
        <f>KPP!AC50-'Kppa 0.2.3'!AC50</f>
        <v>-2.347868503919E-24</v>
      </c>
      <c r="AD50" s="1">
        <f>KPP!AD50-'Kppa 0.2.3'!AD50</f>
        <v>-8.4043378107793998E-6</v>
      </c>
      <c r="AE50" s="1">
        <f>KPP!AE50-'Kppa 0.2.3'!AE50</f>
        <v>-1.4615639986679911E-5</v>
      </c>
      <c r="AF50" s="1">
        <f>KPP!AF50-'Kppa 0.2.3'!AF50</f>
        <v>-2.5790879585850263E-6</v>
      </c>
      <c r="AG50" s="1">
        <f>KPP!AG50-'Kppa 0.2.3'!AG50</f>
        <v>-1.548429657325019E-8</v>
      </c>
      <c r="AH50" s="1">
        <f>KPP!AH50-'Kppa 0.2.3'!AH50</f>
        <v>-2.9544105411290294E-9</v>
      </c>
      <c r="AI50" s="1">
        <f>KPP!AI50-'Kppa 0.2.3'!AI50</f>
        <v>-4.8610966513978765E-8</v>
      </c>
      <c r="AJ50" s="1">
        <f>KPP!AJ50-'Kppa 0.2.3'!AJ50</f>
        <v>-1.6838340998040274E-7</v>
      </c>
      <c r="AK50" s="1">
        <f>KPP!AK50-'Kppa 0.2.3'!AK50</f>
        <v>-4.7065654249119749E-7</v>
      </c>
      <c r="AL50" s="1">
        <f>KPP!AL50-'Kppa 0.2.3'!AL50</f>
        <v>3.3711446243520071E-4</v>
      </c>
      <c r="AM50" s="1">
        <f>KPP!AM50-'Kppa 0.2.3'!AM50</f>
        <v>-8.9717661841400785E-8</v>
      </c>
      <c r="AN50" s="1">
        <f>KPP!AN50-'Kppa 0.2.3'!AN50</f>
        <v>-1.2983284488298032E-9</v>
      </c>
      <c r="AO50" s="1">
        <f>KPP!AO50-'Kppa 0.2.3'!AO50</f>
        <v>1.4576963590501313E-4</v>
      </c>
      <c r="AP50" s="1">
        <f>KPP!AP50-'Kppa 0.2.3'!AP50</f>
        <v>-1.6875267816410125E-7</v>
      </c>
      <c r="AQ50" s="1">
        <f>KPP!AQ50-'Kppa 0.2.3'!AQ50</f>
        <v>9.2640833209006734E-6</v>
      </c>
      <c r="AR50" s="1">
        <f>KPP!AR50-'Kppa 0.2.3'!AR50</f>
        <v>-8.4648976890061567E-6</v>
      </c>
      <c r="AS50" s="1">
        <f>KPP!AS50-'Kppa 0.2.3'!AS50</f>
        <v>-2.0020300713739786E-7</v>
      </c>
      <c r="AT50" s="1">
        <f>KPP!AT50-'Kppa 0.2.3'!AT50</f>
        <v>-5.4592404193998592E-7</v>
      </c>
      <c r="AU50" s="1">
        <f>KPP!AU50-'Kppa 0.2.3'!AU50</f>
        <v>-6.0514957621210125E-11</v>
      </c>
      <c r="AV50" s="1">
        <f>KPP!AV50-'Kppa 0.2.3'!AV50</f>
        <v>1.3468513568660114</v>
      </c>
      <c r="AW50" s="1">
        <f>KPP!AW50-'Kppa 0.2.3'!AW50</f>
        <v>-3.5770170766209975E-7</v>
      </c>
      <c r="AX50" s="1" t="e">
        <f>KPP!AX50-'Kppa 0.2.3'!AX50</f>
        <v>#VALUE!</v>
      </c>
      <c r="AY50" s="1">
        <f>KPP!AY50-'Kppa 0.2.3'!AY50</f>
        <v>-6.3615118423319694E-14</v>
      </c>
      <c r="AZ50" s="1">
        <f>KPP!AZ50-'Kppa 0.2.3'!AZ50</f>
        <v>-6.4180176278001759E-20</v>
      </c>
      <c r="BA50" s="1">
        <f>KPP!BA50-'Kppa 0.2.3'!BA50</f>
        <v>3.612121727744604E-35</v>
      </c>
      <c r="BB50" s="1">
        <f>KPP!BB50-'Kppa 0.2.3'!BB50</f>
        <v>-3.7281010883367571</v>
      </c>
      <c r="BC50" s="1">
        <f>KPP!BC50-'Kppa 0.2.3'!BC50</f>
        <v>-1.0479203195155078E-12</v>
      </c>
      <c r="BD50" s="1">
        <f>KPP!BD50-'Kppa 0.2.3'!BD50</f>
        <v>1.3049336032269938E-4</v>
      </c>
      <c r="BE50" s="1">
        <f>KPP!BE50-'Kppa 0.2.3'!BE50</f>
        <v>2.1039536058420349E-5</v>
      </c>
      <c r="BF50" s="1">
        <f>KPP!BF50-'Kppa 0.2.3'!BF50</f>
        <v>-3.3008914218670121E-5</v>
      </c>
      <c r="BG50" s="1">
        <f>KPP!BG50-'Kppa 0.2.3'!BG50</f>
        <v>-3.4338003640097508E-12</v>
      </c>
      <c r="BH50" s="1">
        <f>KPP!BH50-'Kppa 0.2.3'!BH50</f>
        <v>1.6973785543083E-4</v>
      </c>
      <c r="BI50" s="1">
        <f>KPP!BI50-'Kppa 0.2.3'!BI50</f>
        <v>-2.6854479393899344E-5</v>
      </c>
      <c r="BJ50" s="1">
        <f>KPP!BJ50-'Kppa 0.2.3'!BJ50</f>
        <v>-1.1076769402539998E-5</v>
      </c>
      <c r="BK50" s="1">
        <f>KPP!BK50-'Kppa 0.2.3'!BK50</f>
        <v>-3.7089244000798605E-4</v>
      </c>
      <c r="BL50" s="1">
        <f>KPP!BL50-'Kppa 0.2.3'!BL50</f>
        <v>1.6168554052719988E-6</v>
      </c>
      <c r="BM50" s="1">
        <f>KPP!BM50-'Kppa 0.2.3'!BM50</f>
        <v>-6.6406242051269948E-8</v>
      </c>
      <c r="BN50" s="1">
        <f>KPP!BN50-'Kppa 0.2.3'!BN50</f>
        <v>-5.0339820576099945E-12</v>
      </c>
      <c r="BO50" s="1">
        <f>KPP!BO50-'Kppa 0.2.3'!BO50</f>
        <v>-1.9999841776400113E-7</v>
      </c>
      <c r="BP50" s="1">
        <f>KPP!BP50-'Kppa 0.2.3'!BP50</f>
        <v>-3.5409725511479832E-10</v>
      </c>
      <c r="BQ50" s="1">
        <f>KPP!BQ50-'Kppa 0.2.3'!BQ50</f>
        <v>-4.768261025633026E-7</v>
      </c>
      <c r="BR50" s="1">
        <f>KPP!BR50-'Kppa 0.2.3'!BR50</f>
        <v>5.3653833456798663E-8</v>
      </c>
      <c r="BS50" s="1">
        <f>KPP!BS50-'Kppa 0.2.3'!BS50</f>
        <v>1.0171111138300177E-6</v>
      </c>
      <c r="BT50" s="1">
        <f>KPP!BT50-'Kppa 0.2.3'!BT50</f>
        <v>-2.6074842331898911E-9</v>
      </c>
      <c r="BU50" s="1">
        <f>KPP!BU50-'Kppa 0.2.3'!BU50</f>
        <v>3.5662685939016902E-9</v>
      </c>
      <c r="BV50" s="1">
        <f>KPP!BV50-'Kppa 0.2.3'!BV50</f>
        <v>1.2157681888049944E-7</v>
      </c>
      <c r="BW50" s="1">
        <f>KPP!BW50-'Kppa 0.2.3'!BW50</f>
        <v>-1.5717145281720039E-9</v>
      </c>
      <c r="BX50" s="1">
        <f>KPP!BX50-'Kppa 0.2.3'!BX50</f>
        <v>0</v>
      </c>
      <c r="BY50" s="1">
        <f>KPP!BY50-'Kppa 0.2.3'!BY50</f>
        <v>0</v>
      </c>
      <c r="BZ50" s="1">
        <f>KPP!BZ50-'Kppa 0.2.3'!BZ50</f>
        <v>0</v>
      </c>
      <c r="CA50" s="1">
        <f>KPP!CA50-'Kppa 0.2.3'!CA50</f>
        <v>0</v>
      </c>
      <c r="CB50" s="1">
        <f>KPP!CB50-'Kppa 0.2.3'!CB50</f>
        <v>0</v>
      </c>
    </row>
    <row r="51" spans="1:80" x14ac:dyDescent="0.2">
      <c r="A51" s="1">
        <f>KPP!A51-'Kppa 0.2.3'!A51</f>
        <v>0</v>
      </c>
      <c r="B51" s="1">
        <f>KPP!B51-'Kppa 0.2.3'!B51</f>
        <v>1.7062736410097812E-5</v>
      </c>
      <c r="C51" s="1">
        <f>KPP!C51-'Kppa 0.2.3'!C51</f>
        <v>-2.1846761794198748E-6</v>
      </c>
      <c r="D51" s="1">
        <f>KPP!D51-'Kppa 0.2.3'!D51</f>
        <v>1.4313607580279664E-4</v>
      </c>
      <c r="E51" s="1">
        <f>KPP!E51-'Kppa 0.2.3'!E51</f>
        <v>3.141818491604019E-4</v>
      </c>
      <c r="F51" s="1">
        <f>KPP!F51-'Kppa 0.2.3'!F51</f>
        <v>5.7653059020460265E-4</v>
      </c>
      <c r="G51" s="1">
        <f>KPP!G51-'Kppa 0.2.3'!G51</f>
        <v>4.7381789470539969E-4</v>
      </c>
      <c r="H51" s="1">
        <f>KPP!H51-'Kppa 0.2.3'!H51</f>
        <v>-4.3696062717400036E-6</v>
      </c>
      <c r="I51" s="1">
        <f>KPP!I51-'Kppa 0.2.3'!I51</f>
        <v>-1.7609176513999625E-5</v>
      </c>
      <c r="J51" s="1">
        <f>KPP!J51-'Kppa 0.2.3'!J51</f>
        <v>-1.7061991351999262E-5</v>
      </c>
      <c r="K51" s="1">
        <f>KPP!K51-'Kppa 0.2.3'!K51</f>
        <v>-3.1229913751098619E-17</v>
      </c>
      <c r="L51" s="1">
        <f>KPP!L51-'Kppa 0.2.3'!L51</f>
        <v>-1.5698921056999521E-6</v>
      </c>
      <c r="M51" s="1">
        <f>KPP!M51-'Kppa 0.2.3'!M51</f>
        <v>-3.1488198740690006E-11</v>
      </c>
      <c r="N51" s="1">
        <f>KPP!N51-'Kppa 0.2.3'!N51</f>
        <v>7.4015244789799733E-6</v>
      </c>
      <c r="O51" s="1">
        <f>KPP!O51-'Kppa 0.2.3'!O51</f>
        <v>7.6577344798730781E-5</v>
      </c>
      <c r="P51" s="1">
        <f>KPP!P51-'Kppa 0.2.3'!P51</f>
        <v>-2.8580389797990016E-7</v>
      </c>
      <c r="Q51" s="1">
        <f>KPP!Q51-'Kppa 0.2.3'!Q51</f>
        <v>-2.9574564655679845E-9</v>
      </c>
      <c r="R51" s="1">
        <f>KPP!R51-'Kppa 0.2.3'!R51</f>
        <v>-2.7690492844832989E-3</v>
      </c>
      <c r="S51" s="1">
        <f>KPP!S51-'Kppa 0.2.3'!S51</f>
        <v>-1.7993277794770108E-9</v>
      </c>
      <c r="T51" s="1">
        <f>KPP!T51-'Kppa 0.2.3'!T51</f>
        <v>-7.548637310880008E-9</v>
      </c>
      <c r="U51" s="1">
        <f>KPP!U51-'Kppa 0.2.3'!U51</f>
        <v>-6.6742404060005783E-6</v>
      </c>
      <c r="V51" s="1">
        <f>KPP!V51-'Kppa 0.2.3'!V51</f>
        <v>-1.8363755456298619E-5</v>
      </c>
      <c r="W51" s="1">
        <f>KPP!W51-'Kppa 0.2.3'!W51</f>
        <v>-3.3186469875910069E-13</v>
      </c>
      <c r="X51" s="1">
        <f>KPP!X51-'Kppa 0.2.3'!X51</f>
        <v>-1.1042228381560036E-6</v>
      </c>
      <c r="Y51" s="1">
        <f>KPP!Y51-'Kppa 0.2.3'!Y51</f>
        <v>-9.0935727696739885E-11</v>
      </c>
      <c r="Z51" s="1">
        <f>KPP!Z51-'Kppa 0.2.3'!Z51</f>
        <v>6.6684478943249996E-7</v>
      </c>
      <c r="AA51" s="1">
        <f>KPP!AA51-'Kppa 0.2.3'!AA51</f>
        <v>2.135265640735096E-4</v>
      </c>
      <c r="AB51" s="1">
        <f>KPP!AB51-'Kppa 0.2.3'!AB51</f>
        <v>1.7215334372851006E-10</v>
      </c>
      <c r="AC51" s="1">
        <f>KPP!AC51-'Kppa 0.2.3'!AC51</f>
        <v>-2.0517941091420056E-24</v>
      </c>
      <c r="AD51" s="1">
        <f>KPP!AD51-'Kppa 0.2.3'!AD51</f>
        <v>-8.1788284379503626E-6</v>
      </c>
      <c r="AE51" s="1">
        <f>KPP!AE51-'Kppa 0.2.3'!AE51</f>
        <v>-1.0222182406610485E-5</v>
      </c>
      <c r="AF51" s="1">
        <f>KPP!AF51-'Kppa 0.2.3'!AF51</f>
        <v>-1.7172251017909777E-6</v>
      </c>
      <c r="AG51" s="1">
        <f>KPP!AG51-'Kppa 0.2.3'!AG51</f>
        <v>-1.1840395282819995E-8</v>
      </c>
      <c r="AH51" s="1">
        <f>KPP!AH51-'Kppa 0.2.3'!AH51</f>
        <v>-2.3051026761470074E-9</v>
      </c>
      <c r="AI51" s="1">
        <f>KPP!AI51-'Kppa 0.2.3'!AI51</f>
        <v>-3.3335604380910023E-8</v>
      </c>
      <c r="AJ51" s="1">
        <f>KPP!AJ51-'Kppa 0.2.3'!AJ51</f>
        <v>-1.1281948125079698E-7</v>
      </c>
      <c r="AK51" s="1">
        <f>KPP!AK51-'Kppa 0.2.3'!AK51</f>
        <v>-4.1105805278900278E-7</v>
      </c>
      <c r="AL51" s="1">
        <f>KPP!AL51-'Kppa 0.2.3'!AL51</f>
        <v>3.2480635929689992E-4</v>
      </c>
      <c r="AM51" s="1">
        <f>KPP!AM51-'Kppa 0.2.3'!AM51</f>
        <v>-6.7683334847500621E-8</v>
      </c>
      <c r="AN51" s="1">
        <f>KPP!AN51-'Kppa 0.2.3'!AN51</f>
        <v>5.454409640201787E-10</v>
      </c>
      <c r="AO51" s="1">
        <f>KPP!AO51-'Kppa 0.2.3'!AO51</f>
        <v>1.712169325599755E-4</v>
      </c>
      <c r="AP51" s="1">
        <f>KPP!AP51-'Kppa 0.2.3'!AP51</f>
        <v>-1.2853865185169866E-7</v>
      </c>
      <c r="AQ51" s="1">
        <f>KPP!AQ51-'Kppa 0.2.3'!AQ51</f>
        <v>5.6052019134014697E-6</v>
      </c>
      <c r="AR51" s="1">
        <f>KPP!AR51-'Kppa 0.2.3'!AR51</f>
        <v>-7.3956662189900158E-6</v>
      </c>
      <c r="AS51" s="1">
        <f>KPP!AS51-'Kppa 0.2.3'!AS51</f>
        <v>-1.0827065900610188E-7</v>
      </c>
      <c r="AT51" s="1">
        <f>KPP!AT51-'Kppa 0.2.3'!AT51</f>
        <v>-4.8972456370099092E-7</v>
      </c>
      <c r="AU51" s="1">
        <f>KPP!AU51-'Kppa 0.2.3'!AU51</f>
        <v>-4.582114864910002E-11</v>
      </c>
      <c r="AV51" s="1">
        <f>KPP!AV51-'Kppa 0.2.3'!AV51</f>
        <v>-0.16607214547838112</v>
      </c>
      <c r="AW51" s="1">
        <f>KPP!AW51-'Kppa 0.2.3'!AW51</f>
        <v>-3.2693327998010046E-7</v>
      </c>
      <c r="AX51" s="1" t="e">
        <f>KPP!AX51-'Kppa 0.2.3'!AX51</f>
        <v>#VALUE!</v>
      </c>
      <c r="AY51" s="1">
        <f>KPP!AY51-'Kppa 0.2.3'!AY51</f>
        <v>-1.5067779732440016E-14</v>
      </c>
      <c r="AZ51" s="1">
        <f>KPP!AZ51-'Kppa 0.2.3'!AZ51</f>
        <v>1.2232208153189896E-19</v>
      </c>
      <c r="BA51" s="1">
        <f>KPP!BA51-'Kppa 0.2.3'!BA51</f>
        <v>4.7131913029128957E-36</v>
      </c>
      <c r="BB51" s="1">
        <f>KPP!BB51-'Kppa 0.2.3'!BB51</f>
        <v>-1.5970520477052048</v>
      </c>
      <c r="BC51" s="1">
        <f>KPP!BC51-'Kppa 0.2.3'!BC51</f>
        <v>-3.694088498612993E-13</v>
      </c>
      <c r="BD51" s="1">
        <f>KPP!BD51-'Kppa 0.2.3'!BD51</f>
        <v>1.2819304660979976E-4</v>
      </c>
      <c r="BE51" s="1">
        <f>KPP!BE51-'Kppa 0.2.3'!BE51</f>
        <v>2.3035900319200511E-5</v>
      </c>
      <c r="BF51" s="1">
        <f>KPP!BF51-'Kppa 0.2.3'!BF51</f>
        <v>-2.8681131896060065E-5</v>
      </c>
      <c r="BG51" s="1">
        <f>KPP!BG51-'Kppa 0.2.3'!BG51</f>
        <v>-3.4539651231599615E-12</v>
      </c>
      <c r="BH51" s="1">
        <f>KPP!BH51-'Kppa 0.2.3'!BH51</f>
        <v>1.6663872853311945E-4</v>
      </c>
      <c r="BI51" s="1">
        <f>KPP!BI51-'Kppa 0.2.3'!BI51</f>
        <v>-2.7825999034503113E-5</v>
      </c>
      <c r="BJ51" s="1">
        <f>KPP!BJ51-'Kppa 0.2.3'!BJ51</f>
        <v>-8.8222600775600922E-6</v>
      </c>
      <c r="BK51" s="1">
        <f>KPP!BK51-'Kppa 0.2.3'!BK51</f>
        <v>-3.6241515857199369E-4</v>
      </c>
      <c r="BL51" s="1">
        <f>KPP!BL51-'Kppa 0.2.3'!BL51</f>
        <v>1.6260931968362018E-6</v>
      </c>
      <c r="BM51" s="1">
        <f>KPP!BM51-'Kppa 0.2.3'!BM51</f>
        <v>-5.8412576264429742E-8</v>
      </c>
      <c r="BN51" s="1">
        <f>KPP!BN51-'Kppa 0.2.3'!BN51</f>
        <v>-3.3821514211629895E-12</v>
      </c>
      <c r="BO51" s="1">
        <f>KPP!BO51-'Kppa 0.2.3'!BO51</f>
        <v>-1.802870092325982E-7</v>
      </c>
      <c r="BP51" s="1">
        <f>KPP!BP51-'Kppa 0.2.3'!BP51</f>
        <v>-3.0265257243250001E-10</v>
      </c>
      <c r="BQ51" s="1">
        <f>KPP!BQ51-'Kppa 0.2.3'!BQ51</f>
        <v>-4.0901189498300034E-7</v>
      </c>
      <c r="BR51" s="1">
        <f>KPP!BR51-'Kppa 0.2.3'!BR51</f>
        <v>3.0895876419989284E-9</v>
      </c>
      <c r="BS51" s="1">
        <f>KPP!BS51-'Kppa 0.2.3'!BS51</f>
        <v>3.6228369854995716E-7</v>
      </c>
      <c r="BT51" s="1">
        <f>KPP!BT51-'Kppa 0.2.3'!BT51</f>
        <v>-3.2101986419700465E-9</v>
      </c>
      <c r="BU51" s="1">
        <f>KPP!BU51-'Kppa 0.2.3'!BU51</f>
        <v>9.2617916601978642E-9</v>
      </c>
      <c r="BV51" s="1">
        <f>KPP!BV51-'Kppa 0.2.3'!BV51</f>
        <v>1.286500338083994E-7</v>
      </c>
      <c r="BW51" s="1">
        <f>KPP!BW51-'Kppa 0.2.3'!BW51</f>
        <v>-1.6675936865639762E-9</v>
      </c>
      <c r="BX51" s="1">
        <f>KPP!BX51-'Kppa 0.2.3'!BX51</f>
        <v>0</v>
      </c>
      <c r="BY51" s="1">
        <f>KPP!BY51-'Kppa 0.2.3'!BY51</f>
        <v>0</v>
      </c>
      <c r="BZ51" s="1">
        <f>KPP!BZ51-'Kppa 0.2.3'!BZ51</f>
        <v>0</v>
      </c>
      <c r="CA51" s="1">
        <f>KPP!CA51-'Kppa 0.2.3'!CA51</f>
        <v>0</v>
      </c>
      <c r="CB51" s="1">
        <f>KPP!CB51-'Kppa 0.2.3'!CB51</f>
        <v>0</v>
      </c>
    </row>
    <row r="52" spans="1:80" x14ac:dyDescent="0.2">
      <c r="A52" s="1">
        <f>KPP!A52-'Kppa 0.2.3'!A52</f>
        <v>0</v>
      </c>
      <c r="B52" s="1">
        <f>KPP!B52-'Kppa 0.2.3'!B52</f>
        <v>1.2346134144098492E-5</v>
      </c>
      <c r="C52" s="1">
        <f>KPP!C52-'Kppa 0.2.3'!C52</f>
        <v>-2.4041408456100359E-6</v>
      </c>
      <c r="D52" s="1">
        <f>KPP!D52-'Kppa 0.2.3'!D52</f>
        <v>1.4584113742650145E-4</v>
      </c>
      <c r="E52" s="1">
        <f>KPP!E52-'Kppa 0.2.3'!E52</f>
        <v>3.2891152290080022E-4</v>
      </c>
      <c r="F52" s="1">
        <f>KPP!F52-'Kppa 0.2.3'!F52</f>
        <v>6.064247378844978E-4</v>
      </c>
      <c r="G52" s="1">
        <f>KPP!G52-'Kppa 0.2.3'!G52</f>
        <v>5.0285254668339975E-4</v>
      </c>
      <c r="H52" s="1">
        <f>KPP!H52-'Kppa 0.2.3'!H52</f>
        <v>-4.8357137419803575E-6</v>
      </c>
      <c r="I52" s="1">
        <f>KPP!I52-'Kppa 0.2.3'!I52</f>
        <v>-1.9082622127991611E-5</v>
      </c>
      <c r="J52" s="1">
        <f>KPP!J52-'Kppa 0.2.3'!J52</f>
        <v>-1.2345389085999942E-5</v>
      </c>
      <c r="K52" s="1">
        <f>KPP!K52-'Kppa 0.2.3'!K52</f>
        <v>-3.028432199500101E-17</v>
      </c>
      <c r="L52" s="1">
        <f>KPP!L52-'Kppa 0.2.3'!L52</f>
        <v>-1.1635920654992638E-6</v>
      </c>
      <c r="M52" s="1">
        <f>KPP!M52-'Kppa 0.2.3'!M52</f>
        <v>-1.3101857343121928E-11</v>
      </c>
      <c r="N52" s="1">
        <f>KPP!N52-'Kppa 0.2.3'!N52</f>
        <v>5.0796031544186188E-6</v>
      </c>
      <c r="O52" s="1">
        <f>KPP!O52-'Kppa 0.2.3'!O52</f>
        <v>7.8701535739460204E-5</v>
      </c>
      <c r="P52" s="1">
        <f>KPP!P52-'Kppa 0.2.3'!P52</f>
        <v>-2.6413970157540098E-7</v>
      </c>
      <c r="Q52" s="1">
        <f>KPP!Q52-'Kppa 0.2.3'!Q52</f>
        <v>-2.129066642236494E-9</v>
      </c>
      <c r="R52" s="1">
        <f>KPP!R52-'Kppa 0.2.3'!R52</f>
        <v>-2.7889129958047001E-3</v>
      </c>
      <c r="S52" s="1">
        <f>KPP!S52-'Kppa 0.2.3'!S52</f>
        <v>-3.0216430095988562E-9</v>
      </c>
      <c r="T52" s="1">
        <f>KPP!T52-'Kppa 0.2.3'!T52</f>
        <v>-9.9267944533799973E-9</v>
      </c>
      <c r="U52" s="1">
        <f>KPP!U52-'Kppa 0.2.3'!U52</f>
        <v>-4.8149535350015121E-6</v>
      </c>
      <c r="V52" s="1">
        <f>KPP!V52-'Kppa 0.2.3'!V52</f>
        <v>-1.2655724002599497E-5</v>
      </c>
      <c r="W52" s="1">
        <f>KPP!W52-'Kppa 0.2.3'!W52</f>
        <v>-2.9752189753219955E-13</v>
      </c>
      <c r="X52" s="1">
        <f>KPP!X52-'Kppa 0.2.3'!X52</f>
        <v>-6.0057910626298513E-7</v>
      </c>
      <c r="Y52" s="1">
        <f>KPP!Y52-'Kppa 0.2.3'!Y52</f>
        <v>-2.7587776922400023E-11</v>
      </c>
      <c r="Z52" s="1">
        <f>KPP!Z52-'Kppa 0.2.3'!Z52</f>
        <v>6.8366859398580215E-7</v>
      </c>
      <c r="AA52" s="1">
        <f>KPP!AA52-'Kppa 0.2.3'!AA52</f>
        <v>2.1161768752784964E-4</v>
      </c>
      <c r="AB52" s="1">
        <f>KPP!AB52-'Kppa 0.2.3'!AB52</f>
        <v>1.7097878602121943E-10</v>
      </c>
      <c r="AC52" s="1">
        <f>KPP!AC52-'Kppa 0.2.3'!AC52</f>
        <v>-1.677262091518997E-24</v>
      </c>
      <c r="AD52" s="1">
        <f>KPP!AD52-'Kppa 0.2.3'!AD52</f>
        <v>-7.8428076969302638E-6</v>
      </c>
      <c r="AE52" s="1">
        <f>KPP!AE52-'Kppa 0.2.3'!AE52</f>
        <v>-6.5831094722499511E-6</v>
      </c>
      <c r="AF52" s="1">
        <f>KPP!AF52-'Kppa 0.2.3'!AF52</f>
        <v>-1.0501090426309886E-6</v>
      </c>
      <c r="AG52" s="1">
        <f>KPP!AG52-'Kppa 0.2.3'!AG52</f>
        <v>-8.6907722773198591E-9</v>
      </c>
      <c r="AH52" s="1">
        <f>KPP!AH52-'Kppa 0.2.3'!AH52</f>
        <v>-1.734644379416988E-9</v>
      </c>
      <c r="AI52" s="1">
        <f>KPP!AI52-'Kppa 0.2.3'!AI52</f>
        <v>-2.0875055196849525E-8</v>
      </c>
      <c r="AJ52" s="1">
        <f>KPP!AJ52-'Kppa 0.2.3'!AJ52</f>
        <v>-6.9706002500997022E-8</v>
      </c>
      <c r="AK52" s="1">
        <f>KPP!AK52-'Kppa 0.2.3'!AK52</f>
        <v>-3.3466556918760031E-7</v>
      </c>
      <c r="AL52" s="1">
        <f>KPP!AL52-'Kppa 0.2.3'!AL52</f>
        <v>3.1225044527619962E-4</v>
      </c>
      <c r="AM52" s="1">
        <f>KPP!AM52-'Kppa 0.2.3'!AM52</f>
        <v>-4.8397328259100475E-8</v>
      </c>
      <c r="AN52" s="1">
        <f>KPP!AN52-'Kppa 0.2.3'!AN52</f>
        <v>1.8967579952500801E-9</v>
      </c>
      <c r="AO52" s="1">
        <f>KPP!AO52-'Kppa 0.2.3'!AO52</f>
        <v>1.9805854583601623E-4</v>
      </c>
      <c r="AP52" s="1">
        <f>KPP!AP52-'Kppa 0.2.3'!AP52</f>
        <v>-9.3357277333901823E-8</v>
      </c>
      <c r="AQ52" s="1">
        <f>KPP!AQ52-'Kppa 0.2.3'!AQ52</f>
        <v>2.5520477567042565E-6</v>
      </c>
      <c r="AR52" s="1">
        <f>KPP!AR52-'Kppa 0.2.3'!AR52</f>
        <v>-6.5301000330003633E-6</v>
      </c>
      <c r="AS52" s="1">
        <f>KPP!AS52-'Kppa 0.2.3'!AS52</f>
        <v>-4.9590924465900334E-8</v>
      </c>
      <c r="AT52" s="1">
        <f>KPP!AT52-'Kppa 0.2.3'!AT52</f>
        <v>-4.3186166378099953E-7</v>
      </c>
      <c r="AU52" s="1">
        <f>KPP!AU52-'Kppa 0.2.3'!AU52</f>
        <v>-3.3025854702410278E-11</v>
      </c>
      <c r="AV52" s="1">
        <f>KPP!AV52-'Kppa 0.2.3'!AV52</f>
        <v>-0.38083951441521435</v>
      </c>
      <c r="AW52" s="1">
        <f>KPP!AW52-'Kppa 0.2.3'!AW52</f>
        <v>-2.9673858485870024E-7</v>
      </c>
      <c r="AX52" s="1" t="e">
        <f>KPP!AX52-'Kppa 0.2.3'!AX52</f>
        <v>#VALUE!</v>
      </c>
      <c r="AY52" s="1">
        <f>KPP!AY52-'Kppa 0.2.3'!AY52</f>
        <v>-2.8204654254649908E-15</v>
      </c>
      <c r="AZ52" s="1">
        <f>KPP!AZ52-'Kppa 0.2.3'!AZ52</f>
        <v>6.727885566317006E-20</v>
      </c>
      <c r="BA52" s="1">
        <f>KPP!BA52-'Kppa 0.2.3'!BA52</f>
        <v>5.5164029884338009E-37</v>
      </c>
      <c r="BB52" s="1">
        <f>KPP!BB52-'Kppa 0.2.3'!BB52</f>
        <v>-1.793672408270595</v>
      </c>
      <c r="BC52" s="1">
        <f>KPP!BC52-'Kppa 0.2.3'!BC52</f>
        <v>-1.0723117343749986E-13</v>
      </c>
      <c r="BD52" s="1">
        <f>KPP!BD52-'Kppa 0.2.3'!BD52</f>
        <v>1.2543298892760124E-4</v>
      </c>
      <c r="BE52" s="1">
        <f>KPP!BE52-'Kppa 0.2.3'!BE52</f>
        <v>2.4689306651660275E-5</v>
      </c>
      <c r="BF52" s="1">
        <f>KPP!BF52-'Kppa 0.2.3'!BF52</f>
        <v>-2.4835910708420096E-5</v>
      </c>
      <c r="BG52" s="1">
        <f>KPP!BG52-'Kppa 0.2.3'!BG52</f>
        <v>-3.4778864958697598E-12</v>
      </c>
      <c r="BH52" s="1">
        <f>KPP!BH52-'Kppa 0.2.3'!BH52</f>
        <v>1.6292086749144022E-4</v>
      </c>
      <c r="BI52" s="1">
        <f>KPP!BI52-'Kppa 0.2.3'!BI52</f>
        <v>-2.8020799444899297E-5</v>
      </c>
      <c r="BJ52" s="1">
        <f>KPP!BJ52-'Kppa 0.2.3'!BJ52</f>
        <v>-6.8652016462201169E-6</v>
      </c>
      <c r="BK52" s="1">
        <f>KPP!BK52-'Kppa 0.2.3'!BK52</f>
        <v>-3.5558557315995554E-4</v>
      </c>
      <c r="BL52" s="1">
        <f>KPP!BL52-'Kppa 0.2.3'!BL52</f>
        <v>1.6348935218768001E-6</v>
      </c>
      <c r="BM52" s="1">
        <f>KPP!BM52-'Kppa 0.2.3'!BM52</f>
        <v>-5.0916094609119975E-8</v>
      </c>
      <c r="BN52" s="1">
        <f>KPP!BN52-'Kppa 0.2.3'!BN52</f>
        <v>-2.2844229949584939E-12</v>
      </c>
      <c r="BO52" s="1">
        <f>KPP!BO52-'Kppa 0.2.3'!BO52</f>
        <v>-1.5688694689130144E-7</v>
      </c>
      <c r="BP52" s="1">
        <f>KPP!BP52-'Kppa 0.2.3'!BP52</f>
        <v>-2.545370898250971E-10</v>
      </c>
      <c r="BQ52" s="1">
        <f>KPP!BQ52-'Kppa 0.2.3'!BQ52</f>
        <v>-3.3774343071429479E-7</v>
      </c>
      <c r="BR52" s="1">
        <f>KPP!BR52-'Kppa 0.2.3'!BR52</f>
        <v>-5.8277053661403579E-8</v>
      </c>
      <c r="BS52" s="1">
        <f>KPP!BS52-'Kppa 0.2.3'!BS52</f>
        <v>-4.5713329745004916E-7</v>
      </c>
      <c r="BT52" s="1">
        <f>KPP!BT52-'Kppa 0.2.3'!BT52</f>
        <v>-3.9265517011600484E-9</v>
      </c>
      <c r="BU52" s="1">
        <f>KPP!BU52-'Kppa 0.2.3'!BU52</f>
        <v>1.675585356240218E-8</v>
      </c>
      <c r="BV52" s="1">
        <f>KPP!BV52-'Kppa 0.2.3'!BV52</f>
        <v>1.3707174472569878E-7</v>
      </c>
      <c r="BW52" s="1">
        <f>KPP!BW52-'Kppa 0.2.3'!BW52</f>
        <v>-1.7243378027410131E-9</v>
      </c>
      <c r="BX52" s="1">
        <f>KPP!BX52-'Kppa 0.2.3'!BX52</f>
        <v>0</v>
      </c>
      <c r="BY52" s="1">
        <f>KPP!BY52-'Kppa 0.2.3'!BY52</f>
        <v>0</v>
      </c>
      <c r="BZ52" s="1">
        <f>KPP!BZ52-'Kppa 0.2.3'!BZ52</f>
        <v>0</v>
      </c>
      <c r="CA52" s="1">
        <f>KPP!CA52-'Kppa 0.2.3'!CA52</f>
        <v>0</v>
      </c>
      <c r="CB52" s="1">
        <f>KPP!CB52-'Kppa 0.2.3'!CB52</f>
        <v>0</v>
      </c>
    </row>
    <row r="53" spans="1:80" x14ac:dyDescent="0.2">
      <c r="A53" s="1">
        <f>KPP!A53-'Kppa 0.2.3'!A53</f>
        <v>0</v>
      </c>
      <c r="B53" s="1">
        <f>KPP!B53-'Kppa 0.2.3'!B53</f>
        <v>7.8735535050007688E-6</v>
      </c>
      <c r="C53" s="1">
        <f>KPP!C53-'Kppa 0.2.3'!C53</f>
        <v>-2.6100604539700673E-6</v>
      </c>
      <c r="D53" s="1">
        <f>KPP!D53-'Kppa 0.2.3'!D53</f>
        <v>1.5073624001180064E-4</v>
      </c>
      <c r="E53" s="1">
        <f>KPP!E53-'Kppa 0.2.3'!E53</f>
        <v>3.4515604170039932E-4</v>
      </c>
      <c r="F53" s="1">
        <f>KPP!F53-'Kppa 0.2.3'!F53</f>
        <v>6.3602402489059892E-4</v>
      </c>
      <c r="G53" s="1">
        <f>KPP!G53-'Kppa 0.2.3'!G53</f>
        <v>5.3164228689889931E-4</v>
      </c>
      <c r="H53" s="1">
        <f>KPP!H53-'Kppa 0.2.3'!H53</f>
        <v>-5.2547472471596579E-6</v>
      </c>
      <c r="I53" s="1">
        <f>KPP!I53-'Kppa 0.2.3'!I53</f>
        <v>-2.0390589421992455E-5</v>
      </c>
      <c r="J53" s="1">
        <f>KPP!J53-'Kppa 0.2.3'!J53</f>
        <v>-7.8728084467981352E-6</v>
      </c>
      <c r="K53" s="1">
        <f>KPP!K53-'Kppa 0.2.3'!K53</f>
        <v>-2.8429313139601397E-17</v>
      </c>
      <c r="L53" s="1">
        <f>KPP!L53-'Kppa 0.2.3'!L53</f>
        <v>-7.6075633047983926E-7</v>
      </c>
      <c r="M53" s="1">
        <f>KPP!M53-'Kppa 0.2.3'!M53</f>
        <v>-5.31404809417701E-12</v>
      </c>
      <c r="N53" s="1">
        <f>KPP!N53-'Kppa 0.2.3'!N53</f>
        <v>2.8029438449098804E-6</v>
      </c>
      <c r="O53" s="1">
        <f>KPP!O53-'Kppa 0.2.3'!O53</f>
        <v>8.1391446481180255E-5</v>
      </c>
      <c r="P53" s="1">
        <f>KPP!P53-'Kppa 0.2.3'!P53</f>
        <v>-2.4320244850049996E-7</v>
      </c>
      <c r="Q53" s="1">
        <f>KPP!Q53-'Kppa 0.2.3'!Q53</f>
        <v>-1.5567176910929089E-9</v>
      </c>
      <c r="R53" s="1">
        <f>KPP!R53-'Kppa 0.2.3'!R53</f>
        <v>-2.8063203223258008E-3</v>
      </c>
      <c r="S53" s="1">
        <f>KPP!S53-'Kppa 0.2.3'!S53</f>
        <v>-4.7431178294999533E-9</v>
      </c>
      <c r="T53" s="1">
        <f>KPP!T53-'Kppa 0.2.3'!T53</f>
        <v>-1.2402430188119882E-8</v>
      </c>
      <c r="U53" s="1">
        <f>KPP!U53-'Kppa 0.2.3'!U53</f>
        <v>-3.0612453874589995E-6</v>
      </c>
      <c r="V53" s="1">
        <f>KPP!V53-'Kppa 0.2.3'!V53</f>
        <v>-7.6748453119012544E-6</v>
      </c>
      <c r="W53" s="1">
        <f>KPP!W53-'Kppa 0.2.3'!W53</f>
        <v>-2.5055848953459655E-13</v>
      </c>
      <c r="X53" s="1">
        <f>KPP!X53-'Kppa 0.2.3'!X53</f>
        <v>-2.8514937648999289E-7</v>
      </c>
      <c r="Y53" s="1">
        <f>KPP!Y53-'Kppa 0.2.3'!Y53</f>
        <v>-7.1396368130700589E-12</v>
      </c>
      <c r="Z53" s="1">
        <f>KPP!Z53-'Kppa 0.2.3'!Z53</f>
        <v>6.9268522022530009E-7</v>
      </c>
      <c r="AA53" s="1">
        <f>KPP!AA53-'Kppa 0.2.3'!AA53</f>
        <v>2.0888695127187999E-4</v>
      </c>
      <c r="AB53" s="1">
        <f>KPP!AB53-'Kppa 0.2.3'!AB53</f>
        <v>1.6634310861194013E-10</v>
      </c>
      <c r="AC53" s="1">
        <f>KPP!AC53-'Kppa 0.2.3'!AC53</f>
        <v>-1.2827117256019944E-24</v>
      </c>
      <c r="AD53" s="1">
        <f>KPP!AD53-'Kppa 0.2.3'!AD53</f>
        <v>-7.410794697400129E-6</v>
      </c>
      <c r="AE53" s="1">
        <f>KPP!AE53-'Kppa 0.2.3'!AE53</f>
        <v>-3.7222375155101378E-6</v>
      </c>
      <c r="AF53" s="1">
        <f>KPP!AF53-'Kppa 0.2.3'!AF53</f>
        <v>-5.6281397573502588E-7</v>
      </c>
      <c r="AG53" s="1">
        <f>KPP!AG53-'Kppa 0.2.3'!AG53</f>
        <v>-6.0905578301900999E-9</v>
      </c>
      <c r="AH53" s="1">
        <f>KPP!AH53-'Kppa 0.2.3'!AH53</f>
        <v>-1.2543056295730013E-9</v>
      </c>
      <c r="AI53" s="1">
        <f>KPP!AI53-'Kppa 0.2.3'!AI53</f>
        <v>-1.1098560774000553E-8</v>
      </c>
      <c r="AJ53" s="1">
        <f>KPP!AJ53-'Kppa 0.2.3'!AJ53</f>
        <v>-3.8051345969599153E-8</v>
      </c>
      <c r="AK53" s="1">
        <f>KPP!AK53-'Kppa 0.2.3'!AK53</f>
        <v>-2.5056736297109761E-7</v>
      </c>
      <c r="AL53" s="1">
        <f>KPP!AL53-'Kppa 0.2.3'!AL53</f>
        <v>2.9932687068160053E-4</v>
      </c>
      <c r="AM53" s="1">
        <f>KPP!AM53-'Kppa 0.2.3'!AM53</f>
        <v>-3.2611847263039096E-8</v>
      </c>
      <c r="AN53" s="1">
        <f>KPP!AN53-'Kppa 0.2.3'!AN53</f>
        <v>2.7334546553699396E-9</v>
      </c>
      <c r="AO53" s="1">
        <f>KPP!AO53-'Kppa 0.2.3'!AO53</f>
        <v>2.2551604824500027E-4</v>
      </c>
      <c r="AP53" s="1">
        <f>KPP!AP53-'Kppa 0.2.3'!AP53</f>
        <v>-6.4309304169998918E-8</v>
      </c>
      <c r="AQ53" s="1">
        <f>KPP!AQ53-'Kppa 0.2.3'!AQ53</f>
        <v>1.4759658149843258E-7</v>
      </c>
      <c r="AR53" s="1">
        <f>KPP!AR53-'Kppa 0.2.3'!AR53</f>
        <v>-5.9830395809923331E-6</v>
      </c>
      <c r="AS53" s="1">
        <f>KPP!AS53-'Kppa 0.2.3'!AS53</f>
        <v>-1.5117894378300137E-8</v>
      </c>
      <c r="AT53" s="1">
        <f>KPP!AT53-'Kppa 0.2.3'!AT53</f>
        <v>-3.7495952024500377E-7</v>
      </c>
      <c r="AU53" s="1">
        <f>KPP!AU53-'Kppa 0.2.3'!AU53</f>
        <v>-2.1870485734220026E-11</v>
      </c>
      <c r="AV53" s="1">
        <f>KPP!AV53-'Kppa 0.2.3'!AV53</f>
        <v>1.390726871314456</v>
      </c>
      <c r="AW53" s="1">
        <f>KPP!AW53-'Kppa 0.2.3'!AW53</f>
        <v>-2.6344108205230052E-7</v>
      </c>
      <c r="AX53" s="1" t="e">
        <f>KPP!AX53-'Kppa 0.2.3'!AX53</f>
        <v>#VALUE!</v>
      </c>
      <c r="AY53" s="1">
        <f>KPP!AY53-'Kppa 0.2.3'!AY53</f>
        <v>-2.9310759879400225E-16</v>
      </c>
      <c r="AZ53" s="1">
        <f>KPP!AZ53-'Kppa 0.2.3'!AZ53</f>
        <v>2.5245985036010002E-20</v>
      </c>
      <c r="BA53" s="1">
        <f>KPP!BA53-'Kppa 0.2.3'!BA53</f>
        <v>5.9908556204750007E-38</v>
      </c>
      <c r="BB53" s="1">
        <f>KPP!BB53-'Kppa 0.2.3'!BB53</f>
        <v>-1.9044210035116862</v>
      </c>
      <c r="BC53" s="1">
        <f>KPP!BC53-'Kppa 0.2.3'!BC53</f>
        <v>-1.9357007357319906E-14</v>
      </c>
      <c r="BD53" s="1">
        <f>KPP!BD53-'Kppa 0.2.3'!BD53</f>
        <v>1.2207212771749888E-4</v>
      </c>
      <c r="BE53" s="1">
        <f>KPP!BE53-'Kppa 0.2.3'!BE53</f>
        <v>2.616917563661933E-5</v>
      </c>
      <c r="BF53" s="1">
        <f>KPP!BF53-'Kppa 0.2.3'!BF53</f>
        <v>-2.1521134687180069E-5</v>
      </c>
      <c r="BG53" s="1">
        <f>KPP!BG53-'Kppa 0.2.3'!BG53</f>
        <v>-3.4130933131900571E-12</v>
      </c>
      <c r="BH53" s="1">
        <f>KPP!BH53-'Kppa 0.2.3'!BH53</f>
        <v>1.5863310642324005E-4</v>
      </c>
      <c r="BI53" s="1">
        <f>KPP!BI53-'Kppa 0.2.3'!BI53</f>
        <v>-2.7548819246301509E-5</v>
      </c>
      <c r="BJ53" s="1">
        <f>KPP!BJ53-'Kppa 0.2.3'!BJ53</f>
        <v>-5.2494036208779616E-6</v>
      </c>
      <c r="BK53" s="1">
        <f>KPP!BK53-'Kppa 0.2.3'!BK53</f>
        <v>-3.5138916367899453E-4</v>
      </c>
      <c r="BL53" s="1">
        <f>KPP!BL53-'Kppa 0.2.3'!BL53</f>
        <v>1.6049231180253999E-6</v>
      </c>
      <c r="BM53" s="1">
        <f>KPP!BM53-'Kppa 0.2.3'!BM53</f>
        <v>-4.3377817150700056E-8</v>
      </c>
      <c r="BN53" s="1">
        <f>KPP!BN53-'Kppa 0.2.3'!BN53</f>
        <v>-1.5532501814195001E-12</v>
      </c>
      <c r="BO53" s="1">
        <f>KPP!BO53-'Kppa 0.2.3'!BO53</f>
        <v>-1.2621767656380452E-7</v>
      </c>
      <c r="BP53" s="1">
        <f>KPP!BP53-'Kppa 0.2.3'!BP53</f>
        <v>-2.0920388942439915E-10</v>
      </c>
      <c r="BQ53" s="1">
        <f>KPP!BQ53-'Kppa 0.2.3'!BQ53</f>
        <v>-2.5872399365809871E-7</v>
      </c>
      <c r="BR53" s="1">
        <f>KPP!BR53-'Kppa 0.2.3'!BR53</f>
        <v>-1.232640400611085E-7</v>
      </c>
      <c r="BS53" s="1">
        <f>KPP!BS53-'Kppa 0.2.3'!BS53</f>
        <v>-1.4378653964901116E-6</v>
      </c>
      <c r="BT53" s="1">
        <f>KPP!BT53-'Kppa 0.2.3'!BT53</f>
        <v>-4.8513106454599982E-9</v>
      </c>
      <c r="BU53" s="1">
        <f>KPP!BU53-'Kppa 0.2.3'!BU53</f>
        <v>2.52061196972996E-8</v>
      </c>
      <c r="BV53" s="1">
        <f>KPP!BV53-'Kppa 0.2.3'!BV53</f>
        <v>1.4431998009409995E-7</v>
      </c>
      <c r="BW53" s="1">
        <f>KPP!BW53-'Kppa 0.2.3'!BW53</f>
        <v>-1.6847218679849676E-9</v>
      </c>
      <c r="BX53" s="1">
        <f>KPP!BX53-'Kppa 0.2.3'!BX53</f>
        <v>0</v>
      </c>
      <c r="BY53" s="1">
        <f>KPP!BY53-'Kppa 0.2.3'!BY53</f>
        <v>0</v>
      </c>
      <c r="BZ53" s="1">
        <f>KPP!BZ53-'Kppa 0.2.3'!BZ53</f>
        <v>0</v>
      </c>
      <c r="CA53" s="1">
        <f>KPP!CA53-'Kppa 0.2.3'!CA53</f>
        <v>0</v>
      </c>
      <c r="CB53" s="1">
        <f>KPP!CB53-'Kppa 0.2.3'!CB53</f>
        <v>0</v>
      </c>
    </row>
    <row r="54" spans="1:80" x14ac:dyDescent="0.2">
      <c r="A54" s="1">
        <f>KPP!A54-'Kppa 0.2.3'!A54</f>
        <v>0</v>
      </c>
      <c r="B54" s="1">
        <f>KPP!B54-'Kppa 0.2.3'!B54</f>
        <v>3.965746531397335E-6</v>
      </c>
      <c r="C54" s="1">
        <f>KPP!C54-'Kppa 0.2.3'!C54</f>
        <v>-2.7882740548006504E-6</v>
      </c>
      <c r="D54" s="1">
        <f>KPP!D54-'Kppa 0.2.3'!D54</f>
        <v>1.5738509242289866E-4</v>
      </c>
      <c r="E54" s="1">
        <f>KPP!E54-'Kppa 0.2.3'!E54</f>
        <v>3.6190125503200027E-4</v>
      </c>
      <c r="F54" s="1">
        <f>KPP!F54-'Kppa 0.2.3'!F54</f>
        <v>6.6342007485969967E-4</v>
      </c>
      <c r="G54" s="1">
        <f>KPP!G54-'Kppa 0.2.3'!G54</f>
        <v>5.5833803859300056E-4</v>
      </c>
      <c r="H54" s="1">
        <f>KPP!H54-'Kppa 0.2.3'!H54</f>
        <v>-5.6207305538808622E-6</v>
      </c>
      <c r="I54" s="1">
        <f>KPP!I54-'Kppa 0.2.3'!I54</f>
        <v>-2.1519148418996936E-5</v>
      </c>
      <c r="J54" s="1">
        <f>KPP!J54-'Kppa 0.2.3'!J54</f>
        <v>-3.9650014732987848E-6</v>
      </c>
      <c r="K54" s="1">
        <f>KPP!K54-'Kppa 0.2.3'!K54</f>
        <v>-2.4602547704600128E-17</v>
      </c>
      <c r="L54" s="1">
        <f>KPP!L54-'Kppa 0.2.3'!L54</f>
        <v>-3.9264772916033919E-7</v>
      </c>
      <c r="M54" s="1">
        <f>KPP!M54-'Kppa 0.2.3'!M54</f>
        <v>-2.2198601208260037E-12</v>
      </c>
      <c r="N54" s="1">
        <f>KPP!N54-'Kppa 0.2.3'!N54</f>
        <v>8.9664969288999474E-7</v>
      </c>
      <c r="O54" s="1">
        <f>KPP!O54-'Kppa 0.2.3'!O54</f>
        <v>8.4360733548139236E-5</v>
      </c>
      <c r="P54" s="1">
        <f>KPP!P54-'Kppa 0.2.3'!P54</f>
        <v>-2.2361433199770006E-7</v>
      </c>
      <c r="Q54" s="1">
        <f>KPP!Q54-'Kppa 0.2.3'!Q54</f>
        <v>-1.1694554745227975E-9</v>
      </c>
      <c r="R54" s="1">
        <f>KPP!R54-'Kppa 0.2.3'!R54</f>
        <v>-2.8193667499730006E-3</v>
      </c>
      <c r="S54" s="1">
        <f>KPP!S54-'Kppa 0.2.3'!S54</f>
        <v>-7.5803721511698561E-9</v>
      </c>
      <c r="T54" s="1">
        <f>KPP!T54-'Kppa 0.2.3'!T54</f>
        <v>-1.4052601780269713E-8</v>
      </c>
      <c r="U54" s="1">
        <f>KPP!U54-'Kppa 0.2.3'!U54</f>
        <v>-1.5372755961910733E-6</v>
      </c>
      <c r="V54" s="1">
        <f>KPP!V54-'Kppa 0.2.3'!V54</f>
        <v>-3.6800186085997333E-6</v>
      </c>
      <c r="W54" s="1">
        <f>KPP!W54-'Kppa 0.2.3'!W54</f>
        <v>-1.8865374777900203E-13</v>
      </c>
      <c r="X54" s="1">
        <f>KPP!X54-'Kppa 0.2.3'!X54</f>
        <v>-1.0757872278400029E-7</v>
      </c>
      <c r="Y54" s="1">
        <f>KPP!Y54-'Kppa 0.2.3'!Y54</f>
        <v>-1.470144520853015E-12</v>
      </c>
      <c r="Z54" s="1">
        <f>KPP!Z54-'Kppa 0.2.3'!Z54</f>
        <v>6.7652453415920202E-7</v>
      </c>
      <c r="AA54" s="1">
        <f>KPP!AA54-'Kppa 0.2.3'!AA54</f>
        <v>2.0534491092673041E-4</v>
      </c>
      <c r="AB54" s="1">
        <f>KPP!AB54-'Kppa 0.2.3'!AB54</f>
        <v>1.5228767377557973E-10</v>
      </c>
      <c r="AC54" s="1">
        <f>KPP!AC54-'Kppa 0.2.3'!AC54</f>
        <v>-9.0170900340199673E-25</v>
      </c>
      <c r="AD54" s="1">
        <f>KPP!AD54-'Kppa 0.2.3'!AD54</f>
        <v>-6.9215516734300389E-6</v>
      </c>
      <c r="AE54" s="1">
        <f>KPP!AE54-'Kppa 0.2.3'!AE54</f>
        <v>-1.6667116542598212E-6</v>
      </c>
      <c r="AF54" s="1">
        <f>KPP!AF54-'Kppa 0.2.3'!AF54</f>
        <v>-2.3913017990398857E-7</v>
      </c>
      <c r="AG54" s="1">
        <f>KPP!AG54-'Kppa 0.2.3'!AG54</f>
        <v>-4.1009391616399411E-9</v>
      </c>
      <c r="AH54" s="1">
        <f>KPP!AH54-'Kppa 0.2.3'!AH54</f>
        <v>-8.7785787383097899E-10</v>
      </c>
      <c r="AI54" s="1">
        <f>KPP!AI54-'Kppa 0.2.3'!AI54</f>
        <v>-4.0886524106098217E-9</v>
      </c>
      <c r="AJ54" s="1">
        <f>KPP!AJ54-'Kppa 0.2.3'!AJ54</f>
        <v>-1.6906331975000133E-8</v>
      </c>
      <c r="AK54" s="1">
        <f>KPP!AK54-'Kppa 0.2.3'!AK54</f>
        <v>-1.6275064337080154E-7</v>
      </c>
      <c r="AL54" s="1">
        <f>KPP!AL54-'Kppa 0.2.3'!AL54</f>
        <v>2.8624202101049968E-4</v>
      </c>
      <c r="AM54" s="1">
        <f>KPP!AM54-'Kppa 0.2.3'!AM54</f>
        <v>-2.0853599456209415E-8</v>
      </c>
      <c r="AN54" s="1">
        <f>KPP!AN54-'Kppa 0.2.3'!AN54</f>
        <v>2.9894986807379675E-9</v>
      </c>
      <c r="AO54" s="1">
        <f>KPP!AO54-'Kppa 0.2.3'!AO54</f>
        <v>2.5187492299699743E-4</v>
      </c>
      <c r="AP54" s="1">
        <f>KPP!AP54-'Kppa 0.2.3'!AP54</f>
        <v>-4.2166476092299633E-8</v>
      </c>
      <c r="AQ54" s="1">
        <f>KPP!AQ54-'Kppa 0.2.3'!AQ54</f>
        <v>-1.5660039448944785E-6</v>
      </c>
      <c r="AR54" s="1">
        <f>KPP!AR54-'Kppa 0.2.3'!AR54</f>
        <v>-5.8670369560004376E-6</v>
      </c>
      <c r="AS54" s="1">
        <f>KPP!AS54-'Kppa 0.2.3'!AS54</f>
        <v>2.6267716846995105E-9</v>
      </c>
      <c r="AT54" s="1">
        <f>KPP!AT54-'Kppa 0.2.3'!AT54</f>
        <v>-3.2241598719900716E-7</v>
      </c>
      <c r="AU54" s="1">
        <f>KPP!AU54-'Kppa 0.2.3'!AU54</f>
        <v>-1.2563684967299878E-11</v>
      </c>
      <c r="AV54" s="1">
        <f>KPP!AV54-'Kppa 0.2.3'!AV54</f>
        <v>-0.17396001785328963</v>
      </c>
      <c r="AW54" s="1">
        <f>KPP!AW54-'Kppa 0.2.3'!AW54</f>
        <v>-2.2311977242950052E-7</v>
      </c>
      <c r="AX54" s="1" t="e">
        <f>KPP!AX54-'Kppa 0.2.3'!AX54</f>
        <v>#VALUE!</v>
      </c>
      <c r="AY54" s="1">
        <f>KPP!AY54-'Kppa 0.2.3'!AY54</f>
        <v>6.5330227174202198E-17</v>
      </c>
      <c r="AZ54" s="1">
        <f>KPP!AZ54-'Kppa 0.2.3'!AZ54</f>
        <v>8.3919039568649751E-21</v>
      </c>
      <c r="BA54" s="1">
        <f>KPP!BA54-'Kppa 0.2.3'!BA54</f>
        <v>6.8298510812868036E-39</v>
      </c>
      <c r="BB54" s="1">
        <f>KPP!BB54-'Kppa 0.2.3'!BB54</f>
        <v>-3.6746403095824292</v>
      </c>
      <c r="BC54" s="1">
        <f>KPP!BC54-'Kppa 0.2.3'!BC54</f>
        <v>3.7269786937494747E-15</v>
      </c>
      <c r="BD54" s="1">
        <f>KPP!BD54-'Kppa 0.2.3'!BD54</f>
        <v>1.1841424033279951E-4</v>
      </c>
      <c r="BE54" s="1">
        <f>KPP!BE54-'Kppa 0.2.3'!BE54</f>
        <v>2.7764633858120072E-5</v>
      </c>
      <c r="BF54" s="1">
        <f>KPP!BF54-'Kppa 0.2.3'!BF54</f>
        <v>-1.8823320991180094E-5</v>
      </c>
      <c r="BG54" s="1">
        <f>KPP!BG54-'Kppa 0.2.3'!BG54</f>
        <v>-3.0985478332496777E-12</v>
      </c>
      <c r="BH54" s="1">
        <f>KPP!BH54-'Kppa 0.2.3'!BH54</f>
        <v>1.5396381641645009E-4</v>
      </c>
      <c r="BI54" s="1">
        <f>KPP!BI54-'Kppa 0.2.3'!BI54</f>
        <v>-2.6626216557801285E-5</v>
      </c>
      <c r="BJ54" s="1">
        <f>KPP!BJ54-'Kppa 0.2.3'!BJ54</f>
        <v>-4.017807354015062E-6</v>
      </c>
      <c r="BK54" s="1">
        <f>KPP!BK54-'Kppa 0.2.3'!BK54</f>
        <v>-3.5077345758599554E-4</v>
      </c>
      <c r="BL54" s="1">
        <f>KPP!BL54-'Kppa 0.2.3'!BL54</f>
        <v>1.4744406722890034E-6</v>
      </c>
      <c r="BM54" s="1">
        <f>KPP!BM54-'Kppa 0.2.3'!BM54</f>
        <v>-3.534465901742009E-8</v>
      </c>
      <c r="BN54" s="1">
        <f>KPP!BN54-'Kppa 0.2.3'!BN54</f>
        <v>-1.0691305754581052E-12</v>
      </c>
      <c r="BO54" s="1">
        <f>KPP!BO54-'Kppa 0.2.3'!BO54</f>
        <v>-8.6586207010700344E-8</v>
      </c>
      <c r="BP54" s="1">
        <f>KPP!BP54-'Kppa 0.2.3'!BP54</f>
        <v>-1.6741033172540153E-10</v>
      </c>
      <c r="BQ54" s="1">
        <f>KPP!BQ54-'Kppa 0.2.3'!BQ54</f>
        <v>-1.7066073088269936E-7</v>
      </c>
      <c r="BR54" s="1">
        <f>KPP!BR54-'Kppa 0.2.3'!BR54</f>
        <v>-1.7013171932240005E-7</v>
      </c>
      <c r="BS54" s="1">
        <f>KPP!BS54-'Kppa 0.2.3'!BS54</f>
        <v>-2.5380278510199472E-6</v>
      </c>
      <c r="BT54" s="1">
        <f>KPP!BT54-'Kppa 0.2.3'!BT54</f>
        <v>-6.3046068293899154E-9</v>
      </c>
      <c r="BU54" s="1">
        <f>KPP!BU54-'Kppa 0.2.3'!BU54</f>
        <v>3.2252529828502146E-8</v>
      </c>
      <c r="BV54" s="1">
        <f>KPP!BV54-'Kppa 0.2.3'!BV54</f>
        <v>1.45420508871401E-7</v>
      </c>
      <c r="BW54" s="1">
        <f>KPP!BW54-'Kppa 0.2.3'!BW54</f>
        <v>-1.4709283505129842E-9</v>
      </c>
      <c r="BX54" s="1">
        <f>KPP!BX54-'Kppa 0.2.3'!BX54</f>
        <v>0</v>
      </c>
      <c r="BY54" s="1">
        <f>KPP!BY54-'Kppa 0.2.3'!BY54</f>
        <v>0</v>
      </c>
      <c r="BZ54" s="1">
        <f>KPP!BZ54-'Kppa 0.2.3'!BZ54</f>
        <v>0</v>
      </c>
      <c r="CA54" s="1">
        <f>KPP!CA54-'Kppa 0.2.3'!CA54</f>
        <v>0</v>
      </c>
      <c r="CB54" s="1">
        <f>KPP!CB54-'Kppa 0.2.3'!CB54</f>
        <v>0</v>
      </c>
    </row>
    <row r="55" spans="1:80" x14ac:dyDescent="0.2">
      <c r="A55" s="1">
        <f>KPP!A55-'Kppa 0.2.3'!A55</f>
        <v>0</v>
      </c>
      <c r="B55" s="1">
        <f>KPP!B55-'Kppa 0.2.3'!B55</f>
        <v>1.0009710816986928E-6</v>
      </c>
      <c r="C55" s="1">
        <f>KPP!C55-'Kppa 0.2.3'!C55</f>
        <v>-2.9224581207295403E-6</v>
      </c>
      <c r="D55" s="1">
        <f>KPP!D55-'Kppa 0.2.3'!D55</f>
        <v>1.6435205290570021E-4</v>
      </c>
      <c r="E55" s="1">
        <f>KPP!E55-'Kppa 0.2.3'!E55</f>
        <v>3.7694126677570092E-4</v>
      </c>
      <c r="F55" s="1">
        <f>KPP!F55-'Kppa 0.2.3'!F55</f>
        <v>6.8519698054500186E-4</v>
      </c>
      <c r="G55" s="1">
        <f>KPP!G55-'Kppa 0.2.3'!G55</f>
        <v>5.7971726815669866E-4</v>
      </c>
      <c r="H55" s="1">
        <f>KPP!H55-'Kppa 0.2.3'!H55</f>
        <v>-5.9272007066901722E-6</v>
      </c>
      <c r="I55" s="1">
        <f>KPP!I55-'Kppa 0.2.3'!I55</f>
        <v>-2.2454211394989931E-5</v>
      </c>
      <c r="J55" s="1">
        <f>KPP!J55-'Kppa 0.2.3'!J55</f>
        <v>-1.0002260235966731E-6</v>
      </c>
      <c r="K55" s="1">
        <f>KPP!K55-'Kppa 0.2.3'!K55</f>
        <v>-1.7909498978400299E-17</v>
      </c>
      <c r="L55" s="1">
        <f>KPP!L55-'Kppa 0.2.3'!L55</f>
        <v>-1.0139373616060987E-7</v>
      </c>
      <c r="M55" s="1">
        <f>KPP!M55-'Kppa 0.2.3'!M55</f>
        <v>-1.062051453390795E-12</v>
      </c>
      <c r="N55" s="1">
        <f>KPP!N55-'Kppa 0.2.3'!N55</f>
        <v>-1.6323771945964127E-7</v>
      </c>
      <c r="O55" s="1">
        <f>KPP!O55-'Kppa 0.2.3'!O55</f>
        <v>8.6777038775090465E-5</v>
      </c>
      <c r="P55" s="1">
        <f>KPP!P55-'Kppa 0.2.3'!P55</f>
        <v>-2.0663020763810025E-7</v>
      </c>
      <c r="Q55" s="1">
        <f>KPP!Q55-'Kppa 0.2.3'!Q55</f>
        <v>-9.2034966643349872E-10</v>
      </c>
      <c r="R55" s="1">
        <f>KPP!R55-'Kppa 0.2.3'!R55</f>
        <v>-2.8246698361531989E-3</v>
      </c>
      <c r="S55" s="1">
        <f>KPP!S55-'Kppa 0.2.3'!S55</f>
        <v>-1.3566975961990056E-8</v>
      </c>
      <c r="T55" s="1">
        <f>KPP!T55-'Kppa 0.2.3'!T55</f>
        <v>-1.3370076212869998E-8</v>
      </c>
      <c r="U55" s="1">
        <f>KPP!U55-'Kppa 0.2.3'!U55</f>
        <v>-3.8698791870843408E-7</v>
      </c>
      <c r="V55" s="1">
        <f>KPP!V55-'Kppa 0.2.3'!V55</f>
        <v>-8.8829659598138599E-7</v>
      </c>
      <c r="W55" s="1">
        <f>KPP!W55-'Kppa 0.2.3'!W55</f>
        <v>-1.1973289336679948E-13</v>
      </c>
      <c r="X55" s="1">
        <f>KPP!X55-'Kppa 0.2.3'!X55</f>
        <v>-2.0814761403394728E-8</v>
      </c>
      <c r="Y55" s="1">
        <f>KPP!Y55-'Kppa 0.2.3'!Y55</f>
        <v>-1.4683714649500207E-13</v>
      </c>
      <c r="Z55" s="1">
        <f>KPP!Z55-'Kppa 0.2.3'!Z55</f>
        <v>6.000626080135994E-7</v>
      </c>
      <c r="AA55" s="1">
        <f>KPP!AA55-'Kppa 0.2.3'!AA55</f>
        <v>2.011622714270505E-4</v>
      </c>
      <c r="AB55" s="1">
        <f>KPP!AB55-'Kppa 0.2.3'!AB55</f>
        <v>1.2117815811026977E-10</v>
      </c>
      <c r="AC55" s="1">
        <f>KPP!AC55-'Kppa 0.2.3'!AC55</f>
        <v>-5.499251406050021E-25</v>
      </c>
      <c r="AD55" s="1">
        <f>KPP!AD55-'Kppa 0.2.3'!AD55</f>
        <v>-6.4510310216498584E-6</v>
      </c>
      <c r="AE55" s="1">
        <f>KPP!AE55-'Kppa 0.2.3'!AE55</f>
        <v>-3.7818820408002177E-7</v>
      </c>
      <c r="AF55" s="1">
        <f>KPP!AF55-'Kppa 0.2.3'!AF55</f>
        <v>-5.1682229238993399E-8</v>
      </c>
      <c r="AG55" s="1">
        <f>KPP!AG55-'Kppa 0.2.3'!AG55</f>
        <v>-2.7850606664439487E-9</v>
      </c>
      <c r="AH55" s="1">
        <f>KPP!AH55-'Kppa 0.2.3'!AH55</f>
        <v>-6.2667698910301629E-10</v>
      </c>
      <c r="AI55" s="1">
        <f>KPP!AI55-'Kppa 0.2.3'!AI55</f>
        <v>-8.23225602202232E-11</v>
      </c>
      <c r="AJ55" s="1">
        <f>KPP!AJ55-'Kppa 0.2.3'!AJ55</f>
        <v>-4.6400634704006844E-9</v>
      </c>
      <c r="AK55" s="1">
        <f>KPP!AK55-'Kppa 0.2.3'!AK55</f>
        <v>-7.4944838721401161E-8</v>
      </c>
      <c r="AL55" s="1">
        <f>KPP!AL55-'Kppa 0.2.3'!AL55</f>
        <v>2.7381770671319923E-4</v>
      </c>
      <c r="AM55" s="1">
        <f>KPP!AM55-'Kppa 0.2.3'!AM55</f>
        <v>-1.3216094280640095E-8</v>
      </c>
      <c r="AN55" s="1">
        <f>KPP!AN55-'Kppa 0.2.3'!AN55</f>
        <v>2.622365351849025E-9</v>
      </c>
      <c r="AO55" s="1">
        <f>KPP!AO55-'Kppa 0.2.3'!AO55</f>
        <v>2.7420278968198764E-4</v>
      </c>
      <c r="AP55" s="1">
        <f>KPP!AP55-'Kppa 0.2.3'!AP55</f>
        <v>-2.7293957413300127E-8</v>
      </c>
      <c r="AQ55" s="1">
        <f>KPP!AQ55-'Kppa 0.2.3'!AQ55</f>
        <v>-2.6167473419005938E-6</v>
      </c>
      <c r="AR55" s="1">
        <f>KPP!AR55-'Kppa 0.2.3'!AR55</f>
        <v>-6.1454104269970111E-6</v>
      </c>
      <c r="AS55" s="1">
        <f>KPP!AS55-'Kppa 0.2.3'!AS55</f>
        <v>1.0151158394630519E-8</v>
      </c>
      <c r="AT55" s="1">
        <f>KPP!AT55-'Kppa 0.2.3'!AT55</f>
        <v>-2.8009696559199977E-7</v>
      </c>
      <c r="AU55" s="1">
        <f>KPP!AU55-'Kppa 0.2.3'!AU55</f>
        <v>-5.7858445067700231E-12</v>
      </c>
      <c r="AV55" s="1">
        <f>KPP!AV55-'Kppa 0.2.3'!AV55</f>
        <v>1.293894387178085</v>
      </c>
      <c r="AW55" s="1">
        <f>KPP!AW55-'Kppa 0.2.3'!AW55</f>
        <v>-1.732428434083698E-7</v>
      </c>
      <c r="AX55" s="1" t="e">
        <f>KPP!AX55-'Kppa 0.2.3'!AX55</f>
        <v>#VALUE!</v>
      </c>
      <c r="AY55" s="1">
        <f>KPP!AY55-'Kppa 0.2.3'!AY55</f>
        <v>6.9367258247200255E-17</v>
      </c>
      <c r="AZ55" s="1">
        <f>KPP!AZ55-'Kppa 0.2.3'!AZ55</f>
        <v>2.9605259136800021E-21</v>
      </c>
      <c r="BA55" s="1">
        <f>KPP!BA55-'Kppa 0.2.3'!BA55</f>
        <v>1.0438163836486395E-39</v>
      </c>
      <c r="BB55" s="1">
        <f>KPP!BB55-'Kppa 0.2.3'!BB55</f>
        <v>-1.6803597626372664</v>
      </c>
      <c r="BC55" s="1">
        <f>KPP!BC55-'Kppa 0.2.3'!BC55</f>
        <v>7.1639475795798626E-15</v>
      </c>
      <c r="BD55" s="1">
        <f>KPP!BD55-'Kppa 0.2.3'!BD55</f>
        <v>1.1540045333013026E-4</v>
      </c>
      <c r="BE55" s="1">
        <f>KPP!BE55-'Kppa 0.2.3'!BE55</f>
        <v>2.9894692051720545E-5</v>
      </c>
      <c r="BF55" s="1">
        <f>KPP!BF55-'Kppa 0.2.3'!BF55</f>
        <v>-1.6828285449440109E-5</v>
      </c>
      <c r="BG55" s="1">
        <f>KPP!BG55-'Kppa 0.2.3'!BG55</f>
        <v>-2.3491647164999748E-12</v>
      </c>
      <c r="BH55" s="1">
        <f>KPP!BH55-'Kppa 0.2.3'!BH55</f>
        <v>1.4942995145761015E-4</v>
      </c>
      <c r="BI55" s="1">
        <f>KPP!BI55-'Kppa 0.2.3'!BI55</f>
        <v>-2.5600936953699277E-5</v>
      </c>
      <c r="BJ55" s="1">
        <f>KPP!BJ55-'Kppa 0.2.3'!BJ55</f>
        <v>-3.1895070537329984E-6</v>
      </c>
      <c r="BK55" s="1">
        <f>KPP!BK55-'Kppa 0.2.3'!BK55</f>
        <v>-3.5389424426096605E-4</v>
      </c>
      <c r="BL55" s="1">
        <f>KPP!BL55-'Kppa 0.2.3'!BL55</f>
        <v>1.1616022972883963E-6</v>
      </c>
      <c r="BM55" s="1">
        <f>KPP!BM55-'Kppa 0.2.3'!BM55</f>
        <v>-2.6619605813619992E-8</v>
      </c>
      <c r="BN55" s="1">
        <f>KPP!BN55-'Kppa 0.2.3'!BN55</f>
        <v>-7.5401021481439971E-13</v>
      </c>
      <c r="BO55" s="1">
        <f>KPP!BO55-'Kppa 0.2.3'!BO55</f>
        <v>-4.2881298641401903E-8</v>
      </c>
      <c r="BP55" s="1">
        <f>KPP!BP55-'Kppa 0.2.3'!BP55</f>
        <v>-1.3179135743619947E-10</v>
      </c>
      <c r="BQ55" s="1">
        <f>KPP!BQ55-'Kppa 0.2.3'!BQ55</f>
        <v>-7.7545011974298388E-8</v>
      </c>
      <c r="BR55" s="1">
        <f>KPP!BR55-'Kppa 0.2.3'!BR55</f>
        <v>-1.5746914815599814E-7</v>
      </c>
      <c r="BS55" s="1">
        <f>KPP!BS55-'Kppa 0.2.3'!BS55</f>
        <v>-3.5099271349899389E-6</v>
      </c>
      <c r="BT55" s="1">
        <f>KPP!BT55-'Kppa 0.2.3'!BT55</f>
        <v>-9.3596518352699132E-9</v>
      </c>
      <c r="BU55" s="1">
        <f>KPP!BU55-'Kppa 0.2.3'!BU55</f>
        <v>3.2706660424101496E-8</v>
      </c>
      <c r="BV55" s="1">
        <f>KPP!BV55-'Kppa 0.2.3'!BV55</f>
        <v>1.3301869098480039E-7</v>
      </c>
      <c r="BW55" s="1">
        <f>KPP!BW55-'Kppa 0.2.3'!BW55</f>
        <v>-1.0659468494899851E-9</v>
      </c>
      <c r="BX55" s="1">
        <f>KPP!BX55-'Kppa 0.2.3'!BX55</f>
        <v>0</v>
      </c>
      <c r="BY55" s="1">
        <f>KPP!BY55-'Kppa 0.2.3'!BY55</f>
        <v>0</v>
      </c>
      <c r="BZ55" s="1">
        <f>KPP!BZ55-'Kppa 0.2.3'!BZ55</f>
        <v>0</v>
      </c>
      <c r="CA55" s="1">
        <f>KPP!CA55-'Kppa 0.2.3'!CA55</f>
        <v>0</v>
      </c>
      <c r="CB55" s="1">
        <f>KPP!CB55-'Kppa 0.2.3'!CB55</f>
        <v>0</v>
      </c>
    </row>
    <row r="56" spans="1:80" x14ac:dyDescent="0.2">
      <c r="A56" s="1">
        <f>KPP!A56-'Kppa 0.2.3'!A56</f>
        <v>0</v>
      </c>
      <c r="B56" s="1">
        <f>KPP!B56-'Kppa 0.2.3'!B56</f>
        <v>-8.4374323570252097E-7</v>
      </c>
      <c r="C56" s="1">
        <f>KPP!C56-'Kppa 0.2.3'!C56</f>
        <v>-3.005923724500037E-6</v>
      </c>
      <c r="D56" s="1">
        <f>KPP!D56-'Kppa 0.2.3'!D56</f>
        <v>1.6935264254759608E-4</v>
      </c>
      <c r="E56" s="1">
        <f>KPP!E56-'Kppa 0.2.3'!E56</f>
        <v>3.8745864648419975E-4</v>
      </c>
      <c r="F56" s="1">
        <f>KPP!F56-'Kppa 0.2.3'!F56</f>
        <v>6.9767209885850112E-4</v>
      </c>
      <c r="G56" s="1">
        <f>KPP!G56-'Kppa 0.2.3'!G56</f>
        <v>5.9234004818600056E-4</v>
      </c>
      <c r="H56" s="1">
        <f>KPP!H56-'Kppa 0.2.3'!H56</f>
        <v>-6.1426176463097448E-6</v>
      </c>
      <c r="I56" s="1">
        <f>KPP!I56-'Kppa 0.2.3'!I56</f>
        <v>-2.3106874867007132E-5</v>
      </c>
      <c r="J56" s="1">
        <f>KPP!J56-'Kppa 0.2.3'!J56</f>
        <v>8.4448829380107115E-7</v>
      </c>
      <c r="K56" s="1">
        <f>KPP!K56-'Kppa 0.2.3'!K56</f>
        <v>-8.8787118066000339E-18</v>
      </c>
      <c r="L56" s="1">
        <f>KPP!L56-'Kppa 0.2.3'!L56</f>
        <v>8.6061347369728591E-8</v>
      </c>
      <c r="M56" s="1">
        <f>KPP!M56-'Kppa 0.2.3'!M56</f>
        <v>-6.6118802452180318E-13</v>
      </c>
      <c r="N56" s="1">
        <f>KPP!N56-'Kppa 0.2.3'!N56</f>
        <v>-2.5900170185985671E-7</v>
      </c>
      <c r="O56" s="1">
        <f>KPP!O56-'Kppa 0.2.3'!O56</f>
        <v>8.7137852179548433E-5</v>
      </c>
      <c r="P56" s="1">
        <f>KPP!P56-'Kppa 0.2.3'!P56</f>
        <v>-1.9386660379349966E-7</v>
      </c>
      <c r="Q56" s="1">
        <f>KPP!Q56-'Kppa 0.2.3'!Q56</f>
        <v>-7.7702562998729815E-10</v>
      </c>
      <c r="R56" s="1">
        <f>KPP!R56-'Kppa 0.2.3'!R56</f>
        <v>-2.8193175101614981E-3</v>
      </c>
      <c r="S56" s="1">
        <f>KPP!S56-'Kppa 0.2.3'!S56</f>
        <v>-3.1225625331899597E-8</v>
      </c>
      <c r="T56" s="1">
        <f>KPP!T56-'Kppa 0.2.3'!T56</f>
        <v>-9.525253029120032E-9</v>
      </c>
      <c r="U56" s="1">
        <f>KPP!U56-'Kppa 0.2.3'!U56</f>
        <v>3.2575253099999257E-7</v>
      </c>
      <c r="V56" s="1">
        <f>KPP!V56-'Kppa 0.2.3'!V56</f>
        <v>7.3481994185969901E-7</v>
      </c>
      <c r="W56" s="1">
        <f>KPP!W56-'Kppa 0.2.3'!W56</f>
        <v>-6.2744690116799674E-14</v>
      </c>
      <c r="X56" s="1">
        <f>KPP!X56-'Kppa 0.2.3'!X56</f>
        <v>1.5897563720700396E-8</v>
      </c>
      <c r="Y56" s="1">
        <f>KPP!Y56-'Kppa 0.2.3'!Y56</f>
        <v>1.2095682243101058E-13</v>
      </c>
      <c r="Z56" s="1">
        <f>KPP!Z56-'Kppa 0.2.3'!Z56</f>
        <v>3.8302911494510065E-7</v>
      </c>
      <c r="AA56" s="1">
        <f>KPP!AA56-'Kppa 0.2.3'!AA56</f>
        <v>1.9692855305424983E-4</v>
      </c>
      <c r="AB56" s="1">
        <f>KPP!AB56-'Kppa 0.2.3'!AB56</f>
        <v>6.5734188867260308E-11</v>
      </c>
      <c r="AC56" s="1">
        <f>KPP!AC56-'Kppa 0.2.3'!AC56</f>
        <v>-1.9171240426368927E-25</v>
      </c>
      <c r="AD56" s="1">
        <f>KPP!AD56-'Kppa 0.2.3'!AD56</f>
        <v>-6.0890038364102769E-6</v>
      </c>
      <c r="AE56" s="1">
        <f>KPP!AE56-'Kppa 0.2.3'!AE56</f>
        <v>3.0449888386999482E-7</v>
      </c>
      <c r="AF56" s="1">
        <f>KPP!AF56-'Kppa 0.2.3'!AF56</f>
        <v>4.0933774827025832E-8</v>
      </c>
      <c r="AG56" s="1">
        <f>KPP!AG56-'Kppa 0.2.3'!AG56</f>
        <v>-2.236219295189018E-9</v>
      </c>
      <c r="AH56" s="1">
        <f>KPP!AH56-'Kppa 0.2.3'!AH56</f>
        <v>-5.456787929830142E-10</v>
      </c>
      <c r="AI56" s="1">
        <f>KPP!AI56-'Kppa 0.2.3'!AI56</f>
        <v>4.6075948526103881E-10</v>
      </c>
      <c r="AJ56" s="1">
        <f>KPP!AJ56-'Kppa 0.2.3'!AJ56</f>
        <v>1.2843937860007522E-9</v>
      </c>
      <c r="AK56" s="1">
        <f>KPP!AK56-'Kppa 0.2.3'!AK56</f>
        <v>-3.6064159590991476E-9</v>
      </c>
      <c r="AL56" s="1">
        <f>KPP!AL56-'Kppa 0.2.3'!AL56</f>
        <v>2.6364145540542019E-4</v>
      </c>
      <c r="AM56" s="1">
        <f>KPP!AM56-'Kppa 0.2.3'!AM56</f>
        <v>-9.1976386465300423E-9</v>
      </c>
      <c r="AN56" s="1">
        <f>KPP!AN56-'Kppa 0.2.3'!AN56</f>
        <v>1.5449263509160368E-9</v>
      </c>
      <c r="AO56" s="1">
        <f>KPP!AO56-'Kppa 0.2.3'!AO56</f>
        <v>2.8884522033101323E-4</v>
      </c>
      <c r="AP56" s="1">
        <f>KPP!AP56-'Kppa 0.2.3'!AP56</f>
        <v>-1.937950765742088E-8</v>
      </c>
      <c r="AQ56" s="1">
        <f>KPP!AQ56-'Kppa 0.2.3'!AQ56</f>
        <v>-3.1549520900023276E-6</v>
      </c>
      <c r="AR56" s="1">
        <f>KPP!AR56-'Kppa 0.2.3'!AR56</f>
        <v>-6.4147974449951795E-6</v>
      </c>
      <c r="AS56" s="1">
        <f>KPP!AS56-'Kppa 0.2.3'!AS56</f>
        <v>1.2722166807460461E-8</v>
      </c>
      <c r="AT56" s="1">
        <f>KPP!AT56-'Kppa 0.2.3'!AT56</f>
        <v>-2.5821968721000262E-7</v>
      </c>
      <c r="AU56" s="1">
        <f>KPP!AU56-'Kppa 0.2.3'!AU56</f>
        <v>-2.0642264752210914E-12</v>
      </c>
      <c r="AV56" s="1">
        <f>KPP!AV56-'Kppa 0.2.3'!AV56</f>
        <v>-0.55445781624979418</v>
      </c>
      <c r="AW56" s="1">
        <f>KPP!AW56-'Kppa 0.2.3'!AW56</f>
        <v>-1.1292947807909997E-7</v>
      </c>
      <c r="AX56" s="1" t="e">
        <f>KPP!AX56-'Kppa 0.2.3'!AX56</f>
        <v>#VALUE!</v>
      </c>
      <c r="AY56" s="1">
        <f>KPP!AY56-'Kppa 0.2.3'!AY56</f>
        <v>5.0430668686479728E-17</v>
      </c>
      <c r="AZ56" s="1">
        <f>KPP!AZ56-'Kppa 0.2.3'!AZ56</f>
        <v>1.3283453959843997E-21</v>
      </c>
      <c r="BA56" s="1">
        <f>KPP!BA56-'Kppa 0.2.3'!BA56</f>
        <v>2.8747395431191989E-40</v>
      </c>
      <c r="BB56" s="1">
        <f>KPP!BB56-'Kppa 0.2.3'!BB56</f>
        <v>-3.6407012338223694</v>
      </c>
      <c r="BC56" s="1">
        <f>KPP!BC56-'Kppa 0.2.3'!BC56</f>
        <v>6.578595207359917E-15</v>
      </c>
      <c r="BD56" s="1">
        <f>KPP!BD56-'Kppa 0.2.3'!BD56</f>
        <v>1.1459740962658886E-4</v>
      </c>
      <c r="BE56" s="1">
        <f>KPP!BE56-'Kppa 0.2.3'!BE56</f>
        <v>3.2902143230189446E-5</v>
      </c>
      <c r="BF56" s="1">
        <f>KPP!BF56-'Kppa 0.2.3'!BF56</f>
        <v>-1.5559105062830023E-5</v>
      </c>
      <c r="BG56" s="1">
        <f>KPP!BG56-'Kppa 0.2.3'!BG56</f>
        <v>-1.1668977811220777E-12</v>
      </c>
      <c r="BH56" s="1">
        <f>KPP!BH56-'Kppa 0.2.3'!BH56</f>
        <v>1.459540184328605E-4</v>
      </c>
      <c r="BI56" s="1">
        <f>KPP!BI56-'Kppa 0.2.3'!BI56</f>
        <v>-2.4823592185998361E-5</v>
      </c>
      <c r="BJ56" s="1">
        <f>KPP!BJ56-'Kppa 0.2.3'!BJ56</f>
        <v>-2.7353726517409744E-6</v>
      </c>
      <c r="BK56" s="1">
        <f>KPP!BK56-'Kppa 0.2.3'!BK56</f>
        <v>-3.5858917865200235E-4</v>
      </c>
      <c r="BL56" s="1">
        <f>KPP!BL56-'Kppa 0.2.3'!BL56</f>
        <v>5.9946825768699823E-7</v>
      </c>
      <c r="BM56" s="1">
        <f>KPP!BM56-'Kppa 0.2.3'!BM56</f>
        <v>-1.7098916117690886E-8</v>
      </c>
      <c r="BN56" s="1">
        <f>KPP!BN56-'Kppa 0.2.3'!BN56</f>
        <v>-5.5407170104620137E-13</v>
      </c>
      <c r="BO56" s="1">
        <f>KPP!BO56-'Kppa 0.2.3'!BO56</f>
        <v>-5.4432428893972295E-9</v>
      </c>
      <c r="BP56" s="1">
        <f>KPP!BP56-'Kppa 0.2.3'!BP56</f>
        <v>-1.0552286872999986E-10</v>
      </c>
      <c r="BQ56" s="1">
        <f>KPP!BQ56-'Kppa 0.2.3'!BQ56</f>
        <v>2.085695158670107E-8</v>
      </c>
      <c r="BR56" s="1">
        <f>KPP!BR56-'Kppa 0.2.3'!BR56</f>
        <v>-6.2290062574396729E-8</v>
      </c>
      <c r="BS56" s="1">
        <f>KPP!BS56-'Kppa 0.2.3'!BS56</f>
        <v>-3.3967677332095991E-6</v>
      </c>
      <c r="BT56" s="1">
        <f>KPP!BT56-'Kppa 0.2.3'!BT56</f>
        <v>-1.882540225497996E-8</v>
      </c>
      <c r="BU56" s="1">
        <f>KPP!BU56-'Kppa 0.2.3'!BU56</f>
        <v>2.0394047530599175E-8</v>
      </c>
      <c r="BV56" s="1">
        <f>KPP!BV56-'Kppa 0.2.3'!BV56</f>
        <v>1.0223404716802931E-7</v>
      </c>
      <c r="BW56" s="1">
        <f>KPP!BW56-'Kppa 0.2.3'!BW56</f>
        <v>-6.1114790437300989E-10</v>
      </c>
      <c r="BX56" s="1">
        <f>KPP!BX56-'Kppa 0.2.3'!BX56</f>
        <v>0</v>
      </c>
      <c r="BY56" s="1">
        <f>KPP!BY56-'Kppa 0.2.3'!BY56</f>
        <v>0</v>
      </c>
      <c r="BZ56" s="1">
        <f>KPP!BZ56-'Kppa 0.2.3'!BZ56</f>
        <v>0</v>
      </c>
      <c r="CA56" s="1">
        <f>KPP!CA56-'Kppa 0.2.3'!CA56</f>
        <v>0</v>
      </c>
      <c r="CB56" s="1">
        <f>KPP!CB56-'Kppa 0.2.3'!CB56</f>
        <v>0</v>
      </c>
    </row>
    <row r="57" spans="1:80" x14ac:dyDescent="0.2">
      <c r="A57" s="1">
        <f>KPP!A57-'Kppa 0.2.3'!A57</f>
        <v>0</v>
      </c>
      <c r="B57" s="1">
        <f>KPP!B57-'Kppa 0.2.3'!B57</f>
        <v>-1.7178151674977771E-6</v>
      </c>
      <c r="C57" s="1">
        <f>KPP!C57-'Kppa 0.2.3'!C57</f>
        <v>-3.0460831069306638E-6</v>
      </c>
      <c r="D57" s="1">
        <f>KPP!D57-'Kppa 0.2.3'!D57</f>
        <v>1.7133852024879548E-4</v>
      </c>
      <c r="E57" s="1">
        <f>KPP!E57-'Kppa 0.2.3'!E57</f>
        <v>3.9250740980310145E-4</v>
      </c>
      <c r="F57" s="1">
        <f>KPP!F57-'Kppa 0.2.3'!F57</f>
        <v>7.0067355563530054E-4</v>
      </c>
      <c r="G57" s="1">
        <f>KPP!G57-'Kppa 0.2.3'!G57</f>
        <v>5.9588631679760064E-4</v>
      </c>
      <c r="H57" s="1">
        <f>KPP!H57-'Kppa 0.2.3'!H57</f>
        <v>-6.1818699824498641E-6</v>
      </c>
      <c r="I57" s="1">
        <f>KPP!I57-'Kppa 0.2.3'!I57</f>
        <v>-2.3226317520996798E-5</v>
      </c>
      <c r="J57" s="1">
        <f>KPP!J57-'Kppa 0.2.3'!J57</f>
        <v>1.7185602257004107E-6</v>
      </c>
      <c r="K57" s="1">
        <f>KPP!K57-'Kppa 0.2.3'!K57</f>
        <v>-1.2526912455299978E-18</v>
      </c>
      <c r="L57" s="1">
        <f>KPP!L57-'Kppa 0.2.3'!L57</f>
        <v>1.7638808410928852E-7</v>
      </c>
      <c r="M57" s="1">
        <f>KPP!M57-'Kppa 0.2.3'!M57</f>
        <v>-5.6158149733069561E-13</v>
      </c>
      <c r="N57" s="1">
        <f>KPP!N57-'Kppa 0.2.3'!N57</f>
        <v>-4.3598624467101887E-7</v>
      </c>
      <c r="O57" s="1">
        <f>KPP!O57-'Kppa 0.2.3'!O57</f>
        <v>8.4262380490029987E-5</v>
      </c>
      <c r="P57" s="1">
        <f>KPP!P57-'Kppa 0.2.3'!P57</f>
        <v>-1.8633689222280081E-7</v>
      </c>
      <c r="Q57" s="1">
        <f>KPP!Q57-'Kppa 0.2.3'!Q57</f>
        <v>-7.1249088958060074E-10</v>
      </c>
      <c r="R57" s="1">
        <f>KPP!R57-'Kppa 0.2.3'!R57</f>
        <v>-2.8082903195840985E-3</v>
      </c>
      <c r="S57" s="1">
        <f>KPP!S57-'Kppa 0.2.3'!S57</f>
        <v>-1.4140855131610023E-7</v>
      </c>
      <c r="T57" s="1">
        <f>KPP!T57-'Kppa 0.2.3'!T57</f>
        <v>-6.1256581277399154E-9</v>
      </c>
      <c r="U57" s="1">
        <f>KPP!U57-'Kppa 0.2.3'!U57</f>
        <v>6.6276173688040174E-7</v>
      </c>
      <c r="V57" s="1">
        <f>KPP!V57-'Kppa 0.2.3'!V57</f>
        <v>1.477939856270663E-6</v>
      </c>
      <c r="W57" s="1">
        <f>KPP!W57-'Kppa 0.2.3'!W57</f>
        <v>-1.7976656955229814E-14</v>
      </c>
      <c r="X57" s="1">
        <f>KPP!X57-'Kppa 0.2.3'!X57</f>
        <v>3.0052397404399728E-8</v>
      </c>
      <c r="Y57" s="1">
        <f>KPP!Y57-'Kppa 0.2.3'!Y57</f>
        <v>1.8562112212539835E-13</v>
      </c>
      <c r="Z57" s="1">
        <f>KPP!Z57-'Kppa 0.2.3'!Z57</f>
        <v>2.4028226980540382E-8</v>
      </c>
      <c r="AA57" s="1">
        <f>KPP!AA57-'Kppa 0.2.3'!AA57</f>
        <v>1.9403266855246969E-4</v>
      </c>
      <c r="AB57" s="1">
        <f>KPP!AB57-'Kppa 0.2.3'!AB57</f>
        <v>5.882737930220078E-12</v>
      </c>
      <c r="AC57" s="1">
        <f>KPP!AC57-'Kppa 0.2.3'!AC57</f>
        <v>2.9799378633601031E-26</v>
      </c>
      <c r="AD57" s="1">
        <f>KPP!AD57-'Kppa 0.2.3'!AD57</f>
        <v>-5.8846907653106739E-6</v>
      </c>
      <c r="AE57" s="1">
        <f>KPP!AE57-'Kppa 0.2.3'!AE57</f>
        <v>6.0230257350026364E-7</v>
      </c>
      <c r="AF57" s="1">
        <f>KPP!AF57-'Kppa 0.2.3'!AF57</f>
        <v>7.9853729771986719E-8</v>
      </c>
      <c r="AG57" s="1">
        <f>KPP!AG57-'Kppa 0.2.3'!AG57</f>
        <v>-2.553660438116908E-9</v>
      </c>
      <c r="AH57" s="1">
        <f>KPP!AH57-'Kppa 0.2.3'!AH57</f>
        <v>-7.3498240364299008E-10</v>
      </c>
      <c r="AI57" s="1">
        <f>KPP!AI57-'Kppa 0.2.3'!AI57</f>
        <v>-5.2392431524199321E-11</v>
      </c>
      <c r="AJ57" s="1">
        <f>KPP!AJ57-'Kppa 0.2.3'!AJ57</f>
        <v>3.508703893601088E-9</v>
      </c>
      <c r="AK57" s="1">
        <f>KPP!AK57-'Kppa 0.2.3'!AK57</f>
        <v>1.94747481258103E-9</v>
      </c>
      <c r="AL57" s="1">
        <f>KPP!AL57-'Kppa 0.2.3'!AL57</f>
        <v>2.5811309030277126E-4</v>
      </c>
      <c r="AM57" s="1">
        <f>KPP!AM57-'Kppa 0.2.3'!AM57</f>
        <v>-7.7895720118500189E-9</v>
      </c>
      <c r="AN57" s="1">
        <f>KPP!AN57-'Kppa 0.2.3'!AN57</f>
        <v>7.5303475849599906E-11</v>
      </c>
      <c r="AO57" s="1">
        <f>KPP!AO57-'Kppa 0.2.3'!AO57</f>
        <v>2.9391945470397252E-4</v>
      </c>
      <c r="AP57" s="1">
        <f>KPP!AP57-'Kppa 0.2.3'!AP57</f>
        <v>-1.6940758718440258E-8</v>
      </c>
      <c r="AQ57" s="1">
        <f>KPP!AQ57-'Kppa 0.2.3'!AQ57</f>
        <v>-3.3838670523977932E-6</v>
      </c>
      <c r="AR57" s="1">
        <f>KPP!AR57-'Kppa 0.2.3'!AR57</f>
        <v>-5.8258203510103135E-6</v>
      </c>
      <c r="AS57" s="1">
        <f>KPP!AS57-'Kppa 0.2.3'!AS57</f>
        <v>1.3584971171750303E-8</v>
      </c>
      <c r="AT57" s="1">
        <f>KPP!AT57-'Kppa 0.2.3'!AT57</f>
        <v>-2.6228618107400163E-7</v>
      </c>
      <c r="AU57" s="1">
        <f>KPP!AU57-'Kppa 0.2.3'!AU57</f>
        <v>-8.5939724676699384E-13</v>
      </c>
      <c r="AV57" s="1">
        <f>KPP!AV57-'Kppa 0.2.3'!AV57</f>
        <v>1.4216469606978421</v>
      </c>
      <c r="AW57" s="1">
        <f>KPP!AW57-'Kppa 0.2.3'!AW57</f>
        <v>-3.5641653212319748E-8</v>
      </c>
      <c r="AX57" s="1" t="e">
        <f>KPP!AX57-'Kppa 0.2.3'!AX57</f>
        <v>#VALUE!</v>
      </c>
      <c r="AY57" s="1">
        <f>KPP!AY57-'Kppa 0.2.3'!AY57</f>
        <v>4.4239030787270051E-17</v>
      </c>
      <c r="AZ57" s="1">
        <f>KPP!AZ57-'Kppa 0.2.3'!AZ57</f>
        <v>8.2490285262849934E-22</v>
      </c>
      <c r="BA57" s="1">
        <f>KPP!BA57-'Kppa 0.2.3'!BA57</f>
        <v>1.5252377351083196E-40</v>
      </c>
      <c r="BB57" s="1">
        <f>KPP!BB57-'Kppa 0.2.3'!BB57</f>
        <v>-1.938406921325452</v>
      </c>
      <c r="BC57" s="1">
        <f>KPP!BC57-'Kppa 0.2.3'!BC57</f>
        <v>5.9835884677601109E-15</v>
      </c>
      <c r="BD57" s="1">
        <f>KPP!BD57-'Kppa 0.2.3'!BD57</f>
        <v>1.1678809795562933E-4</v>
      </c>
      <c r="BE57" s="1">
        <f>KPP!BE57-'Kppa 0.2.3'!BE57</f>
        <v>3.5942316744150618E-5</v>
      </c>
      <c r="BF57" s="1">
        <f>KPP!BF57-'Kppa 0.2.3'!BF57</f>
        <v>-1.4976496303200021E-5</v>
      </c>
      <c r="BG57" s="1">
        <f>KPP!BG57-'Kppa 0.2.3'!BG57</f>
        <v>-1.5723986115800464E-13</v>
      </c>
      <c r="BH57" s="1">
        <f>KPP!BH57-'Kppa 0.2.3'!BH57</f>
        <v>1.4411807110565993E-4</v>
      </c>
      <c r="BI57" s="1">
        <f>KPP!BI57-'Kppa 0.2.3'!BI57</f>
        <v>-2.4459503368597785E-5</v>
      </c>
      <c r="BJ57" s="1">
        <f>KPP!BJ57-'Kppa 0.2.3'!BJ57</f>
        <v>-2.5691947136439802E-6</v>
      </c>
      <c r="BK57" s="1">
        <f>KPP!BK57-'Kppa 0.2.3'!BK57</f>
        <v>-3.5926253077001036E-4</v>
      </c>
      <c r="BL57" s="1">
        <f>KPP!BL57-'Kppa 0.2.3'!BL57</f>
        <v>2.8486945492509208E-8</v>
      </c>
      <c r="BM57" s="1">
        <f>KPP!BM57-'Kppa 0.2.3'!BM57</f>
        <v>-5.4915249244819881E-9</v>
      </c>
      <c r="BN57" s="1">
        <f>KPP!BN57-'Kppa 0.2.3'!BN57</f>
        <v>-4.4443165843609972E-13</v>
      </c>
      <c r="BO57" s="1">
        <f>KPP!BO57-'Kppa 0.2.3'!BO57</f>
        <v>8.4768922716989823E-9</v>
      </c>
      <c r="BP57" s="1">
        <f>KPP!BP57-'Kppa 0.2.3'!BP57</f>
        <v>-9.1037096243030065E-11</v>
      </c>
      <c r="BQ57" s="1">
        <f>KPP!BQ57-'Kppa 0.2.3'!BQ57</f>
        <v>1.4593686718320027E-7</v>
      </c>
      <c r="BR57" s="1">
        <f>KPP!BR57-'Kppa 0.2.3'!BR57</f>
        <v>3.50743293369957E-9</v>
      </c>
      <c r="BS57" s="1">
        <f>KPP!BS57-'Kppa 0.2.3'!BS57</f>
        <v>-5.0233633881995726E-7</v>
      </c>
      <c r="BT57" s="1">
        <f>KPP!BT57-'Kppa 0.2.3'!BT57</f>
        <v>-9.6157031497096226E-8</v>
      </c>
      <c r="BU57" s="1">
        <f>KPP!BU57-'Kppa 0.2.3'!BU57</f>
        <v>1.2921348712309239E-9</v>
      </c>
      <c r="BV57" s="1">
        <f>KPP!BV57-'Kppa 0.2.3'!BV57</f>
        <v>6.7096187652540204E-8</v>
      </c>
      <c r="BW57" s="1">
        <f>KPP!BW57-'Kppa 0.2.3'!BW57</f>
        <v>-1.785029440161993E-10</v>
      </c>
      <c r="BX57" s="1">
        <f>KPP!BX57-'Kppa 0.2.3'!BX57</f>
        <v>0</v>
      </c>
      <c r="BY57" s="1">
        <f>KPP!BY57-'Kppa 0.2.3'!BY57</f>
        <v>0</v>
      </c>
      <c r="BZ57" s="1">
        <f>KPP!BZ57-'Kppa 0.2.3'!BZ57</f>
        <v>0</v>
      </c>
      <c r="CA57" s="1">
        <f>KPP!CA57-'Kppa 0.2.3'!CA57</f>
        <v>0</v>
      </c>
      <c r="CB57" s="1">
        <f>KPP!CB57-'Kppa 0.2.3'!CB57</f>
        <v>0</v>
      </c>
    </row>
    <row r="58" spans="1:80" x14ac:dyDescent="0.2">
      <c r="A58" s="1">
        <f>KPP!A58-'Kppa 0.2.3'!A58</f>
        <v>0</v>
      </c>
      <c r="B58" s="1">
        <f>KPP!B58-'Kppa 0.2.3'!B58</f>
        <v>-1.8200560455983172E-6</v>
      </c>
      <c r="C58" s="1">
        <f>KPP!C58-'Kppa 0.2.3'!C58</f>
        <v>-3.050733932309993E-6</v>
      </c>
      <c r="D58" s="1">
        <f>KPP!D58-'Kppa 0.2.3'!D58</f>
        <v>1.7214719236709891E-4</v>
      </c>
      <c r="E58" s="1">
        <f>KPP!E58-'Kppa 0.2.3'!E58</f>
        <v>3.9508733850120159E-4</v>
      </c>
      <c r="F58" s="1">
        <f>KPP!F58-'Kppa 0.2.3'!F58</f>
        <v>7.0083525962520016E-4</v>
      </c>
      <c r="G58" s="1">
        <f>KPP!G58-'Kppa 0.2.3'!G58</f>
        <v>5.963667759775991E-4</v>
      </c>
      <c r="H58" s="1">
        <f>KPP!H58-'Kppa 0.2.3'!H58</f>
        <v>-6.191961643590288E-6</v>
      </c>
      <c r="I58" s="1">
        <f>KPP!I58-'Kppa 0.2.3'!I58</f>
        <v>-2.3256661984993876E-5</v>
      </c>
      <c r="J58" s="1">
        <f>KPP!J58-'Kppa 0.2.3'!J58</f>
        <v>1.8208011037003369E-6</v>
      </c>
      <c r="K58" s="1" t="e">
        <f>KPP!K58-'Kppa 0.2.3'!K58</f>
        <v>#VALUE!</v>
      </c>
      <c r="L58" s="1">
        <f>KPP!L58-'Kppa 0.2.3'!L58</f>
        <v>1.870246876100462E-7</v>
      </c>
      <c r="M58" s="1">
        <f>KPP!M58-'Kppa 0.2.3'!M58</f>
        <v>-5.5765107623490105E-13</v>
      </c>
      <c r="N58" s="1">
        <f>KPP!N58-'Kppa 0.2.3'!N58</f>
        <v>1.9348496524893011E-6</v>
      </c>
      <c r="O58" s="1">
        <f>KPP!O58-'Kppa 0.2.3'!O58</f>
        <v>8.2167585870819917E-5</v>
      </c>
      <c r="P58" s="1">
        <f>KPP!P58-'Kppa 0.2.3'!P58</f>
        <v>-1.7899156720719856E-7</v>
      </c>
      <c r="Q58" s="1">
        <f>KPP!Q58-'Kppa 0.2.3'!Q58</f>
        <v>-6.7096018133389895E-10</v>
      </c>
      <c r="R58" s="1">
        <f>KPP!R58-'Kppa 0.2.3'!R58</f>
        <v>-2.8071039237303995E-3</v>
      </c>
      <c r="S58" s="1">
        <f>KPP!S58-'Kppa 0.2.3'!S58</f>
        <v>-1.486731029370019E-6</v>
      </c>
      <c r="T58" s="1">
        <f>KPP!T58-'Kppa 0.2.3'!T58</f>
        <v>-5.7860347313390072E-9</v>
      </c>
      <c r="U58" s="1">
        <f>KPP!U58-'Kppa 0.2.3'!U58</f>
        <v>7.0214906972010382E-7</v>
      </c>
      <c r="V58" s="1">
        <f>KPP!V58-'Kppa 0.2.3'!V58</f>
        <v>1.563669334918652E-6</v>
      </c>
      <c r="W58" s="1">
        <f>KPP!W58-'Kppa 0.2.3'!W58</f>
        <v>-2.7875463463959738E-15</v>
      </c>
      <c r="X58" s="1">
        <f>KPP!X58-'Kppa 0.2.3'!X58</f>
        <v>3.1570781998400738E-8</v>
      </c>
      <c r="Y58" s="1">
        <f>KPP!Y58-'Kppa 0.2.3'!Y58</f>
        <v>1.9098797488908734E-13</v>
      </c>
      <c r="Z58" s="1">
        <f>KPP!Z58-'Kppa 0.2.3'!Z58</f>
        <v>1.6845859153890649E-8</v>
      </c>
      <c r="AA58" s="1">
        <f>KPP!AA58-'Kppa 0.2.3'!AA58</f>
        <v>1.9335213340937029E-4</v>
      </c>
      <c r="AB58" s="1">
        <f>KPP!AB58-'Kppa 0.2.3'!AB58</f>
        <v>4.5151022894379191E-12</v>
      </c>
      <c r="AC58" s="1">
        <f>KPP!AC58-'Kppa 0.2.3'!AC58</f>
        <v>-3.1429494191880178E-26</v>
      </c>
      <c r="AD58" s="1">
        <f>KPP!AD58-'Kppa 0.2.3'!AD58</f>
        <v>-5.8636817639899294E-6</v>
      </c>
      <c r="AE58" s="1">
        <f>KPP!AE58-'Kppa 0.2.3'!AE58</f>
        <v>6.3598357388002652E-7</v>
      </c>
      <c r="AF58" s="1">
        <f>KPP!AF58-'Kppa 0.2.3'!AF58</f>
        <v>8.4187146777019465E-8</v>
      </c>
      <c r="AG58" s="1">
        <f>KPP!AG58-'Kppa 0.2.3'!AG58</f>
        <v>-2.6408550867129403E-9</v>
      </c>
      <c r="AH58" s="1">
        <f>KPP!AH58-'Kppa 0.2.3'!AH58</f>
        <v>-8.0955577211200202E-10</v>
      </c>
      <c r="AI58" s="1">
        <f>KPP!AI58-'Kppa 0.2.3'!AI58</f>
        <v>6.5970254096500736E-12</v>
      </c>
      <c r="AJ58" s="1">
        <f>KPP!AJ58-'Kppa 0.2.3'!AJ58</f>
        <v>4.1145372965989581E-9</v>
      </c>
      <c r="AK58" s="1">
        <f>KPP!AK58-'Kppa 0.2.3'!AK58</f>
        <v>-7.2322226077198745E-11</v>
      </c>
      <c r="AL58" s="1">
        <f>KPP!AL58-'Kppa 0.2.3'!AL58</f>
        <v>2.5737753362035931E-4</v>
      </c>
      <c r="AM58" s="1">
        <f>KPP!AM58-'Kppa 0.2.3'!AM58</f>
        <v>-6.6503206818603242E-9</v>
      </c>
      <c r="AN58" s="1">
        <f>KPP!AN58-'Kppa 0.2.3'!AN58</f>
        <v>1.9102909964619834E-12</v>
      </c>
      <c r="AO58" s="1">
        <f>KPP!AO58-'Kppa 0.2.3'!AO58</f>
        <v>2.9414714446901469E-4</v>
      </c>
      <c r="AP58" s="1">
        <f>KPP!AP58-'Kppa 0.2.3'!AP58</f>
        <v>-1.5148417611599135E-8</v>
      </c>
      <c r="AQ58" s="1">
        <f>KPP!AQ58-'Kppa 0.2.3'!AQ58</f>
        <v>-3.4095220773008861E-6</v>
      </c>
      <c r="AR58" s="1">
        <f>KPP!AR58-'Kppa 0.2.3'!AR58</f>
        <v>-2.3635171940011857E-6</v>
      </c>
      <c r="AS58" s="1">
        <f>KPP!AS58-'Kppa 0.2.3'!AS58</f>
        <v>1.3431436285650694E-8</v>
      </c>
      <c r="AT58" s="1">
        <f>KPP!AT58-'Kppa 0.2.3'!AT58</f>
        <v>-2.5613029368899741E-7</v>
      </c>
      <c r="AU58" s="1">
        <f>KPP!AU58-'Kppa 0.2.3'!AU58</f>
        <v>-9.785096617767031E-13</v>
      </c>
      <c r="AV58" s="1">
        <f>KPP!AV58-'Kppa 0.2.3'!AV58</f>
        <v>-0.19488935707116184</v>
      </c>
      <c r="AW58" s="1">
        <f>KPP!AW58-'Kppa 0.2.3'!AW58</f>
        <v>-1.6736056229849924E-9</v>
      </c>
      <c r="AX58" s="1" t="e">
        <f>KPP!AX58-'Kppa 0.2.3'!AX58</f>
        <v>#VALUE!</v>
      </c>
      <c r="AY58" s="1">
        <f>KPP!AY58-'Kppa 0.2.3'!AY58</f>
        <v>4.1759107948789946E-17</v>
      </c>
      <c r="AZ58" s="1">
        <f>KPP!AZ58-'Kppa 0.2.3'!AZ58</f>
        <v>5.5785879244630247E-22</v>
      </c>
      <c r="BA58" s="1">
        <f>KPP!BA58-'Kppa 0.2.3'!BA58</f>
        <v>5.7844735565396948E-41</v>
      </c>
      <c r="BB58" s="1">
        <f>KPP!BB58-'Kppa 0.2.3'!BB58</f>
        <v>-1.9381488108565463</v>
      </c>
      <c r="BC58" s="1">
        <f>KPP!BC58-'Kppa 0.2.3'!BC58</f>
        <v>5.3986914421808437E-15</v>
      </c>
      <c r="BD58" s="1">
        <f>KPP!BD58-'Kppa 0.2.3'!BD58</f>
        <v>1.1851333872185156E-4</v>
      </c>
      <c r="BE58" s="1">
        <f>KPP!BE58-'Kppa 0.2.3'!BE58</f>
        <v>3.5552673150850492E-5</v>
      </c>
      <c r="BF58" s="1">
        <f>KPP!BF58-'Kppa 0.2.3'!BF58</f>
        <v>-1.4879843215040087E-5</v>
      </c>
      <c r="BG58" s="1">
        <f>KPP!BG58-'Kppa 0.2.3'!BG58</f>
        <v>-9.5011600372388543E-81</v>
      </c>
      <c r="BH58" s="1">
        <f>KPP!BH58-'Kppa 0.2.3'!BH58</f>
        <v>1.4083840082121032E-4</v>
      </c>
      <c r="BI58" s="1">
        <f>KPP!BI58-'Kppa 0.2.3'!BI58</f>
        <v>-2.4444680531698904E-5</v>
      </c>
      <c r="BJ58" s="1">
        <f>KPP!BJ58-'Kppa 0.2.3'!BJ58</f>
        <v>-2.5426721225500163E-6</v>
      </c>
      <c r="BK58" s="1">
        <f>KPP!BK58-'Kppa 0.2.3'!BK58</f>
        <v>-3.5758010625097647E-4</v>
      </c>
      <c r="BL58" s="1">
        <f>KPP!BL58-'Kppa 0.2.3'!BL58</f>
        <v>2.1340179321639869E-8</v>
      </c>
      <c r="BM58" s="1">
        <f>KPP!BM58-'Kppa 0.2.3'!BM58</f>
        <v>-3.6823886213499892E-10</v>
      </c>
      <c r="BN58" s="1">
        <f>KPP!BN58-'Kppa 0.2.3'!BN58</f>
        <v>-4.2683386455049947E-13</v>
      </c>
      <c r="BO58" s="1">
        <f>KPP!BO58-'Kppa 0.2.3'!BO58</f>
        <v>-1.2546732731298594E-8</v>
      </c>
      <c r="BP58" s="1">
        <f>KPP!BP58-'Kppa 0.2.3'!BP58</f>
        <v>-8.8870053527490153E-11</v>
      </c>
      <c r="BQ58" s="1">
        <f>KPP!BQ58-'Kppa 0.2.3'!BQ58</f>
        <v>1.4070058466480036E-7</v>
      </c>
      <c r="BR58" s="1">
        <f>KPP!BR58-'Kppa 0.2.3'!BR58</f>
        <v>-1.171504346825005E-10</v>
      </c>
      <c r="BS58" s="1">
        <f>KPP!BS58-'Kppa 0.2.3'!BS58</f>
        <v>-6.1224007322007931E-7</v>
      </c>
      <c r="BT58" s="1">
        <f>KPP!BT58-'Kppa 0.2.3'!BT58</f>
        <v>-1.0652178006310097E-6</v>
      </c>
      <c r="BU58" s="1">
        <f>KPP!BU58-'Kppa 0.2.3'!BU58</f>
        <v>5.7260969555399972E-9</v>
      </c>
      <c r="BV58" s="1">
        <f>KPP!BV58-'Kppa 0.2.3'!BV58</f>
        <v>6.860828198210965E-8</v>
      </c>
      <c r="BW58" s="1">
        <f>KPP!BW58-'Kppa 0.2.3'!BW58</f>
        <v>-2.8707416532930863E-11</v>
      </c>
      <c r="BX58" s="1">
        <f>KPP!BX58-'Kppa 0.2.3'!BX58</f>
        <v>0</v>
      </c>
      <c r="BY58" s="1">
        <f>KPP!BY58-'Kppa 0.2.3'!BY58</f>
        <v>0</v>
      </c>
      <c r="BZ58" s="1">
        <f>KPP!BZ58-'Kppa 0.2.3'!BZ58</f>
        <v>0</v>
      </c>
      <c r="CA58" s="1">
        <f>KPP!CA58-'Kppa 0.2.3'!CA58</f>
        <v>0</v>
      </c>
      <c r="CB58" s="1">
        <f>KPP!CB58-'Kppa 0.2.3'!CB58</f>
        <v>0</v>
      </c>
    </row>
    <row r="59" spans="1:80" x14ac:dyDescent="0.2">
      <c r="A59" s="1">
        <f>KPP!A59-'Kppa 0.2.3'!A59</f>
        <v>0</v>
      </c>
      <c r="B59" s="1">
        <f>KPP!B59-'Kppa 0.2.3'!B59</f>
        <v>-1.8917858626010808E-6</v>
      </c>
      <c r="C59" s="1">
        <f>KPP!C59-'Kppa 0.2.3'!C59</f>
        <v>-3.0539624512899294E-6</v>
      </c>
      <c r="D59" s="1">
        <f>KPP!D59-'Kppa 0.2.3'!D59</f>
        <v>1.7328604518940249E-4</v>
      </c>
      <c r="E59" s="1">
        <f>KPP!E59-'Kppa 0.2.3'!E59</f>
        <v>3.9775711975360145E-4</v>
      </c>
      <c r="F59" s="1">
        <f>KPP!F59-'Kppa 0.2.3'!F59</f>
        <v>7.010495307224994E-4</v>
      </c>
      <c r="G59" s="1">
        <f>KPP!G59-'Kppa 0.2.3'!G59</f>
        <v>5.9688937052839938E-4</v>
      </c>
      <c r="H59" s="1">
        <f>KPP!H59-'Kppa 0.2.3'!H59</f>
        <v>-6.2083624070199267E-6</v>
      </c>
      <c r="I59" s="1">
        <f>KPP!I59-'Kppa 0.2.3'!I59</f>
        <v>-2.3305864274986154E-5</v>
      </c>
      <c r="J59" s="1">
        <f>KPP!J59-'Kppa 0.2.3'!J59</f>
        <v>1.8925309207031005E-6</v>
      </c>
      <c r="K59" s="1" t="e">
        <f>KPP!K59-'Kppa 0.2.3'!K59</f>
        <v>#VALUE!</v>
      </c>
      <c r="L59" s="1">
        <f>KPP!L59-'Kppa 0.2.3'!L59</f>
        <v>1.9451581386061012E-7</v>
      </c>
      <c r="M59" s="1">
        <f>KPP!M59-'Kppa 0.2.3'!M59</f>
        <v>-5.5789618628329981E-13</v>
      </c>
      <c r="N59" s="1">
        <f>KPP!N59-'Kppa 0.2.3'!N59</f>
        <v>4.2591247316802264E-6</v>
      </c>
      <c r="O59" s="1">
        <f>KPP!O59-'Kppa 0.2.3'!O59</f>
        <v>8.0320105968159639E-5</v>
      </c>
      <c r="P59" s="1">
        <f>KPP!P59-'Kppa 0.2.3'!P59</f>
        <v>-1.712893683394001E-7</v>
      </c>
      <c r="Q59" s="1">
        <f>KPP!Q59-'Kppa 0.2.3'!Q59</f>
        <v>-6.272695971184993E-10</v>
      </c>
      <c r="R59" s="1">
        <f>KPP!R59-'Kppa 0.2.3'!R59</f>
        <v>-2.8074373396315012E-3</v>
      </c>
      <c r="S59" s="1">
        <f>KPP!S59-'Kppa 0.2.3'!S59</f>
        <v>-1.8753278622290158E-6</v>
      </c>
      <c r="T59" s="1">
        <f>KPP!T59-'Kppa 0.2.3'!T59</f>
        <v>-5.7393712767671603E-9</v>
      </c>
      <c r="U59" s="1">
        <f>KPP!U59-'Kppa 0.2.3'!U59</f>
        <v>7.2976901726098942E-7</v>
      </c>
      <c r="V59" s="1">
        <f>KPP!V59-'Kppa 0.2.3'!V59</f>
        <v>1.623331801590619E-6</v>
      </c>
      <c r="W59" s="1">
        <f>KPP!W59-'Kppa 0.2.3'!W59</f>
        <v>-3.6226523782450876E-15</v>
      </c>
      <c r="X59" s="1">
        <f>KPP!X59-'Kppa 0.2.3'!X59</f>
        <v>3.2580205820795672E-8</v>
      </c>
      <c r="Y59" s="1">
        <f>KPP!Y59-'Kppa 0.2.3'!Y59</f>
        <v>1.9380527974270634E-13</v>
      </c>
      <c r="Z59" s="1">
        <f>KPP!Z59-'Kppa 0.2.3'!Z59</f>
        <v>1.1067872067040238E-8</v>
      </c>
      <c r="AA59" s="1">
        <f>KPP!AA59-'Kppa 0.2.3'!AA59</f>
        <v>1.9282110856943049E-4</v>
      </c>
      <c r="AB59" s="1">
        <f>KPP!AB59-'Kppa 0.2.3'!AB59</f>
        <v>4.3317691218109333E-12</v>
      </c>
      <c r="AC59" s="1">
        <f>KPP!AC59-'Kppa 0.2.3'!AC59</f>
        <v>-3.0065100063150254E-26</v>
      </c>
      <c r="AD59" s="1">
        <f>KPP!AD59-'Kppa 0.2.3'!AD59</f>
        <v>-5.8358328263305101E-6</v>
      </c>
      <c r="AE59" s="1">
        <f>KPP!AE59-'Kppa 0.2.3'!AE59</f>
        <v>6.5914616164991675E-7</v>
      </c>
      <c r="AF59" s="1">
        <f>KPP!AF59-'Kppa 0.2.3'!AF59</f>
        <v>8.7138531912003435E-8</v>
      </c>
      <c r="AG59" s="1">
        <f>KPP!AG59-'Kppa 0.2.3'!AG59</f>
        <v>-2.7165195681009604E-9</v>
      </c>
      <c r="AH59" s="1">
        <f>KPP!AH59-'Kppa 0.2.3'!AH59</f>
        <v>-8.9541620342299189E-10</v>
      </c>
      <c r="AI59" s="1">
        <f>KPP!AI59-'Kppa 0.2.3'!AI59</f>
        <v>7.1402949619999525E-12</v>
      </c>
      <c r="AJ59" s="1">
        <f>KPP!AJ59-'Kppa 0.2.3'!AJ59</f>
        <v>4.5211555139993895E-9</v>
      </c>
      <c r="AK59" s="1">
        <f>KPP!AK59-'Kppa 0.2.3'!AK59</f>
        <v>-5.2700611040099448E-11</v>
      </c>
      <c r="AL59" s="1">
        <f>KPP!AL59-'Kppa 0.2.3'!AL59</f>
        <v>2.5694524718633018E-4</v>
      </c>
      <c r="AM59" s="1">
        <f>KPP!AM59-'Kppa 0.2.3'!AM59</f>
        <v>-4.8406783772700696E-9</v>
      </c>
      <c r="AN59" s="1">
        <f>KPP!AN59-'Kppa 0.2.3'!AN59</f>
        <v>2.1085344495560159E-12</v>
      </c>
      <c r="AO59" s="1">
        <f>KPP!AO59-'Kppa 0.2.3'!AO59</f>
        <v>2.9391844005799417E-4</v>
      </c>
      <c r="AP59" s="1">
        <f>KPP!AP59-'Kppa 0.2.3'!AP59</f>
        <v>-1.2336332164280292E-8</v>
      </c>
      <c r="AQ59" s="1">
        <f>KPP!AQ59-'Kppa 0.2.3'!AQ59</f>
        <v>-3.4270833560029468E-6</v>
      </c>
      <c r="AR59" s="1">
        <f>KPP!AR59-'Kppa 0.2.3'!AR59</f>
        <v>-1.9211999199852947E-7</v>
      </c>
      <c r="AS59" s="1">
        <f>KPP!AS59-'Kppa 0.2.3'!AS59</f>
        <v>1.3265869419599908E-8</v>
      </c>
      <c r="AT59" s="1">
        <f>KPP!AT59-'Kppa 0.2.3'!AT59</f>
        <v>-2.4353798564099845E-7</v>
      </c>
      <c r="AU59" s="1">
        <f>KPP!AU59-'Kppa 0.2.3'!AU59</f>
        <v>-9.3838119144719296E-13</v>
      </c>
      <c r="AV59" s="1" t="e">
        <f>KPP!AV59-'Kppa 0.2.3'!AV59</f>
        <v>#VALUE!</v>
      </c>
      <c r="AW59" s="1">
        <f>KPP!AW59-'Kppa 0.2.3'!AW59</f>
        <v>-1.7251852085110367E-9</v>
      </c>
      <c r="AX59" s="1" t="e">
        <f>KPP!AX59-'Kppa 0.2.3'!AX59</f>
        <v>#VALUE!</v>
      </c>
      <c r="AY59" s="1">
        <f>KPP!AY59-'Kppa 0.2.3'!AY59</f>
        <v>3.9680780714759792E-17</v>
      </c>
      <c r="AZ59" s="1">
        <f>KPP!AZ59-'Kppa 0.2.3'!AZ59</f>
        <v>3.7193026575100085E-22</v>
      </c>
      <c r="BA59" s="1">
        <f>KPP!BA59-'Kppa 0.2.3'!BA59</f>
        <v>1.6819170473510195E-41</v>
      </c>
      <c r="BB59" s="1" t="e">
        <f>KPP!BB59-'Kppa 0.2.3'!BB59</f>
        <v>#VALUE!</v>
      </c>
      <c r="BC59" s="1">
        <f>KPP!BC59-'Kppa 0.2.3'!BC59</f>
        <v>4.8595368399129782E-15</v>
      </c>
      <c r="BD59" s="1">
        <f>KPP!BD59-'Kppa 0.2.3'!BD59</f>
        <v>1.2029426988286081E-4</v>
      </c>
      <c r="BE59" s="1">
        <f>KPP!BE59-'Kppa 0.2.3'!BE59</f>
        <v>3.4597550346579867E-5</v>
      </c>
      <c r="BF59" s="1">
        <f>KPP!BF59-'Kppa 0.2.3'!BF59</f>
        <v>-1.4799241763680058E-5</v>
      </c>
      <c r="BG59" s="1">
        <f>KPP!BG59-'Kppa 0.2.3'!BG59</f>
        <v>-35.967701919158998</v>
      </c>
      <c r="BH59" s="1">
        <f>KPP!BH59-'Kppa 0.2.3'!BH59</f>
        <v>1.3732061129983954E-4</v>
      </c>
      <c r="BI59" s="1">
        <f>KPP!BI59-'Kppa 0.2.3'!BI59</f>
        <v>-2.4447108420099645E-5</v>
      </c>
      <c r="BJ59" s="1">
        <f>KPP!BJ59-'Kppa 0.2.3'!BJ59</f>
        <v>-2.5136910455549749E-6</v>
      </c>
      <c r="BK59" s="1">
        <f>KPP!BK59-'Kppa 0.2.3'!BK59</f>
        <v>-3.5336928092599695E-4</v>
      </c>
      <c r="BL59" s="1">
        <f>KPP!BL59-'Kppa 0.2.3'!BL59</f>
        <v>1.9070690178500057E-8</v>
      </c>
      <c r="BM59" s="1">
        <f>KPP!BM59-'Kppa 0.2.3'!BM59</f>
        <v>-3.7676584759700357E-10</v>
      </c>
      <c r="BN59" s="1">
        <f>KPP!BN59-'Kppa 0.2.3'!BN59</f>
        <v>-3.936840014463999E-13</v>
      </c>
      <c r="BO59" s="1">
        <f>KPP!BO59-'Kppa 0.2.3'!BO59</f>
        <v>5.0906490497975166E-9</v>
      </c>
      <c r="BP59" s="1">
        <f>KPP!BP59-'Kppa 0.2.3'!BP59</f>
        <v>-8.1798291596969676E-11</v>
      </c>
      <c r="BQ59" s="1">
        <f>KPP!BQ59-'Kppa 0.2.3'!BQ59</f>
        <v>1.4682613243289942E-7</v>
      </c>
      <c r="BR59" s="1">
        <f>KPP!BR59-'Kppa 0.2.3'!BR59</f>
        <v>-1.5447360531010052E-10</v>
      </c>
      <c r="BS59" s="1">
        <f>KPP!BS59-'Kppa 0.2.3'!BS59</f>
        <v>-2.3003280291799925E-6</v>
      </c>
      <c r="BT59" s="1">
        <f>KPP!BT59-'Kppa 0.2.3'!BT59</f>
        <v>-1.2730914659259921E-6</v>
      </c>
      <c r="BU59" s="1">
        <f>KPP!BU59-'Kppa 0.2.3'!BU59</f>
        <v>1.359961468076953E-8</v>
      </c>
      <c r="BV59" s="1">
        <f>KPP!BV59-'Kppa 0.2.3'!BV59</f>
        <v>7.2087814053149376E-8</v>
      </c>
      <c r="BW59" s="1">
        <f>KPP!BW59-'Kppa 0.2.3'!BW59</f>
        <v>-3.6972583402880877E-11</v>
      </c>
      <c r="BX59" s="1">
        <f>KPP!BX59-'Kppa 0.2.3'!BX59</f>
        <v>0</v>
      </c>
      <c r="BY59" s="1">
        <f>KPP!BY59-'Kppa 0.2.3'!BY59</f>
        <v>0</v>
      </c>
      <c r="BZ59" s="1">
        <f>KPP!BZ59-'Kppa 0.2.3'!BZ59</f>
        <v>0</v>
      </c>
      <c r="CA59" s="1">
        <f>KPP!CA59-'Kppa 0.2.3'!CA59</f>
        <v>0</v>
      </c>
      <c r="CB59" s="1">
        <f>KPP!CB59-'Kppa 0.2.3'!CB59</f>
        <v>0</v>
      </c>
    </row>
    <row r="60" spans="1:80" x14ac:dyDescent="0.2">
      <c r="A60" s="1">
        <f>KPP!A60-'Kppa 0.2.3'!A60</f>
        <v>0</v>
      </c>
      <c r="B60" s="1">
        <f>KPP!B60-'Kppa 0.2.3'!B60</f>
        <v>-1.9731227922994976E-6</v>
      </c>
      <c r="C60" s="1">
        <f>KPP!C60-'Kppa 0.2.3'!C60</f>
        <v>-3.0576365321203017E-6</v>
      </c>
      <c r="D60" s="1">
        <f>KPP!D60-'Kppa 0.2.3'!D60</f>
        <v>1.7461795480749887E-4</v>
      </c>
      <c r="E60" s="1">
        <f>KPP!E60-'Kppa 0.2.3'!E60</f>
        <v>4.0048167531690076E-4</v>
      </c>
      <c r="F60" s="1">
        <f>KPP!F60-'Kppa 0.2.3'!F60</f>
        <v>7.0127391406910045E-4</v>
      </c>
      <c r="G60" s="1">
        <f>KPP!G60-'Kppa 0.2.3'!G60</f>
        <v>5.9740904925070087E-4</v>
      </c>
      <c r="H60" s="1">
        <f>KPP!H60-'Kppa 0.2.3'!H60</f>
        <v>-6.2245526613602387E-6</v>
      </c>
      <c r="I60" s="1">
        <f>KPP!I60-'Kppa 0.2.3'!I60</f>
        <v>-2.3354435037981069E-5</v>
      </c>
      <c r="J60" s="1">
        <f>KPP!J60-'Kppa 0.2.3'!J60</f>
        <v>1.9738678505021312E-6</v>
      </c>
      <c r="K60" s="1">
        <f>KPP!K60-'Kppa 0.2.3'!K60</f>
        <v>183.13719734747272</v>
      </c>
      <c r="L60" s="1">
        <f>KPP!L60-'Kppa 0.2.3'!L60</f>
        <v>2.0300370021097969E-7</v>
      </c>
      <c r="M60" s="1">
        <f>KPP!M60-'Kppa 0.2.3'!M60</f>
        <v>-5.5820500177200206E-13</v>
      </c>
      <c r="N60" s="1">
        <f>KPP!N60-'Kppa 0.2.3'!N60</f>
        <v>5.7882186832100557E-6</v>
      </c>
      <c r="O60" s="1">
        <f>KPP!O60-'Kppa 0.2.3'!O60</f>
        <v>7.8093187146120215E-5</v>
      </c>
      <c r="P60" s="1">
        <f>KPP!P60-'Kppa 0.2.3'!P60</f>
        <v>-1.6409590602159936E-7</v>
      </c>
      <c r="Q60" s="1">
        <f>KPP!Q60-'Kppa 0.2.3'!Q60</f>
        <v>-5.8650564938059985E-10</v>
      </c>
      <c r="R60" s="1">
        <f>KPP!R60-'Kppa 0.2.3'!R60</f>
        <v>-2.8077606897217999E-3</v>
      </c>
      <c r="S60" s="1">
        <f>KPP!S60-'Kppa 0.2.3'!S60</f>
        <v>-1.9307336182399989E-6</v>
      </c>
      <c r="T60" s="1">
        <f>KPP!T60-'Kppa 0.2.3'!T60</f>
        <v>-5.6910836996279901E-9</v>
      </c>
      <c r="U60" s="1">
        <f>KPP!U60-'Kppa 0.2.3'!U60</f>
        <v>7.6109129304099965E-7</v>
      </c>
      <c r="V60" s="1">
        <f>KPP!V60-'Kppa 0.2.3'!V60</f>
        <v>1.6910998334399713E-6</v>
      </c>
      <c r="W60" s="1">
        <f>KPP!W60-'Kppa 0.2.3'!W60</f>
        <v>-3.801114938061016E-15</v>
      </c>
      <c r="X60" s="1">
        <f>KPP!X60-'Kppa 0.2.3'!X60</f>
        <v>3.3739792579597246E-8</v>
      </c>
      <c r="Y60" s="1">
        <f>KPP!Y60-'Kppa 0.2.3'!Y60</f>
        <v>1.9735483274900589E-13</v>
      </c>
      <c r="Z60" s="1">
        <f>KPP!Z60-'Kppa 0.2.3'!Z60</f>
        <v>8.840630763700179E-9</v>
      </c>
      <c r="AA60" s="1">
        <f>KPP!AA60-'Kppa 0.2.3'!AA60</f>
        <v>1.9232806793506932E-4</v>
      </c>
      <c r="AB60" s="1">
        <f>KPP!AB60-'Kppa 0.2.3'!AB60</f>
        <v>4.24231677273496E-12</v>
      </c>
      <c r="AC60" s="1">
        <f>KPP!AC60-'Kppa 0.2.3'!AC60</f>
        <v>-2.9742817000050102E-26</v>
      </c>
      <c r="AD60" s="1">
        <f>KPP!AD60-'Kppa 0.2.3'!AD60</f>
        <v>-5.7946842750697045E-6</v>
      </c>
      <c r="AE60" s="1">
        <f>KPP!AE60-'Kppa 0.2.3'!AE60</f>
        <v>6.8552577997993587E-7</v>
      </c>
      <c r="AF60" s="1">
        <f>KPP!AF60-'Kppa 0.2.3'!AF60</f>
        <v>9.0507630293005809E-8</v>
      </c>
      <c r="AG60" s="1">
        <f>KPP!AG60-'Kppa 0.2.3'!AG60</f>
        <v>-2.8074206576198844E-9</v>
      </c>
      <c r="AH60" s="1">
        <f>KPP!AH60-'Kppa 0.2.3'!AH60</f>
        <v>-9.8932865443201006E-10</v>
      </c>
      <c r="AI60" s="1">
        <f>KPP!AI60-'Kppa 0.2.3'!AI60</f>
        <v>7.3688894441300418E-12</v>
      </c>
      <c r="AJ60" s="1">
        <f>KPP!AJ60-'Kppa 0.2.3'!AJ60</f>
        <v>4.7789113742307903E-9</v>
      </c>
      <c r="AK60" s="1">
        <f>KPP!AK60-'Kppa 0.2.3'!AK60</f>
        <v>-4.5243391969500232E-11</v>
      </c>
      <c r="AL60" s="1">
        <f>KPP!AL60-'Kppa 0.2.3'!AL60</f>
        <v>2.5657692216841076E-4</v>
      </c>
      <c r="AM60" s="1">
        <f>KPP!AM60-'Kppa 0.2.3'!AM60</f>
        <v>-3.0113773228202347E-9</v>
      </c>
      <c r="AN60" s="1">
        <f>KPP!AN60-'Kppa 0.2.3'!AN60</f>
        <v>2.1892453065359885E-12</v>
      </c>
      <c r="AO60" s="1">
        <f>KPP!AO60-'Kppa 0.2.3'!AO60</f>
        <v>2.935487823060301E-4</v>
      </c>
      <c r="AP60" s="1">
        <f>KPP!AP60-'Kppa 0.2.3'!AP60</f>
        <v>-9.4999237257999911E-9</v>
      </c>
      <c r="AQ60" s="1">
        <f>KPP!AQ60-'Kppa 0.2.3'!AQ60</f>
        <v>-3.4470901439029311E-6</v>
      </c>
      <c r="AR60" s="1">
        <f>KPP!AR60-'Kppa 0.2.3'!AR60</f>
        <v>1.0819258879912752E-6</v>
      </c>
      <c r="AS60" s="1">
        <f>KPP!AS60-'Kppa 0.2.3'!AS60</f>
        <v>1.3111907974809587E-8</v>
      </c>
      <c r="AT60" s="1">
        <f>KPP!AT60-'Kppa 0.2.3'!AT60</f>
        <v>-2.3048429248000927E-7</v>
      </c>
      <c r="AU60" s="1">
        <f>KPP!AU60-'Kppa 0.2.3'!AU60</f>
        <v>-9.2904414675209736E-13</v>
      </c>
      <c r="AV60" s="1" t="e">
        <f>KPP!AV60-'Kppa 0.2.3'!AV60</f>
        <v>#VALUE!</v>
      </c>
      <c r="AW60" s="1">
        <f>KPP!AW60-'Kppa 0.2.3'!AW60</f>
        <v>-1.7195895305370049E-9</v>
      </c>
      <c r="AX60" s="1" t="e">
        <f>KPP!AX60-'Kppa 0.2.3'!AX60</f>
        <v>#VALUE!</v>
      </c>
      <c r="AY60" s="1">
        <f>KPP!AY60-'Kppa 0.2.3'!AY60</f>
        <v>3.7806832664049833E-17</v>
      </c>
      <c r="AZ60" s="1">
        <f>KPP!AZ60-'Kppa 0.2.3'!AZ60</f>
        <v>2.4911208706196108E-22</v>
      </c>
      <c r="BA60" s="1">
        <f>KPP!BA60-'Kppa 0.2.3'!BA60</f>
        <v>4.9242153697306989E-42</v>
      </c>
      <c r="BB60" s="1" t="e">
        <f>KPP!BB60-'Kppa 0.2.3'!BB60</f>
        <v>#VALUE!</v>
      </c>
      <c r="BC60" s="1">
        <f>KPP!BC60-'Kppa 0.2.3'!BC60</f>
        <v>4.3786309443829614E-15</v>
      </c>
      <c r="BD60" s="1">
        <f>KPP!BD60-'Kppa 0.2.3'!BD60</f>
        <v>1.2230394413850071E-4</v>
      </c>
      <c r="BE60" s="1">
        <f>KPP!BE60-'Kppa 0.2.3'!BE60</f>
        <v>3.4022640384899494E-5</v>
      </c>
      <c r="BF60" s="1">
        <f>KPP!BF60-'Kppa 0.2.3'!BF60</f>
        <v>-1.4717506886019948E-5</v>
      </c>
      <c r="BG60" s="1">
        <f>KPP!BG60-'Kppa 0.2.3'!BG60</f>
        <v>-73.957189164520273</v>
      </c>
      <c r="BH60" s="1">
        <f>KPP!BH60-'Kppa 0.2.3'!BH60</f>
        <v>1.3412673425833993E-4</v>
      </c>
      <c r="BI60" s="1">
        <f>KPP!BI60-'Kppa 0.2.3'!BI60</f>
        <v>-2.444796431209928E-5</v>
      </c>
      <c r="BJ60" s="1">
        <f>KPP!BJ60-'Kppa 0.2.3'!BJ60</f>
        <v>-2.4830996697139526E-6</v>
      </c>
      <c r="BK60" s="1">
        <f>KPP!BK60-'Kppa 0.2.3'!BK60</f>
        <v>-3.4822625264402385E-4</v>
      </c>
      <c r="BL60" s="1">
        <f>KPP!BL60-'Kppa 0.2.3'!BL60</f>
        <v>1.7963612994580379E-8</v>
      </c>
      <c r="BM60" s="1">
        <f>KPP!BM60-'Kppa 0.2.3'!BM60</f>
        <v>-3.7510406900800759E-10</v>
      </c>
      <c r="BN60" s="1">
        <f>KPP!BN60-'Kppa 0.2.3'!BN60</f>
        <v>-3.7513785855089954E-13</v>
      </c>
      <c r="BO60" s="1">
        <f>KPP!BO60-'Kppa 0.2.3'!BO60</f>
        <v>1.2471733871999394E-8</v>
      </c>
      <c r="BP60" s="1">
        <f>KPP!BP60-'Kppa 0.2.3'!BP60</f>
        <v>-7.9148728064660419E-11</v>
      </c>
      <c r="BQ60" s="1">
        <f>KPP!BQ60-'Kppa 0.2.3'!BQ60</f>
        <v>1.4881279264649873E-7</v>
      </c>
      <c r="BR60" s="1">
        <f>KPP!BR60-'Kppa 0.2.3'!BR60</f>
        <v>-1.6302584385340153E-10</v>
      </c>
      <c r="BS60" s="1">
        <f>KPP!BS60-'Kppa 0.2.3'!BS60</f>
        <v>-2.7405542761000518E-6</v>
      </c>
      <c r="BT60" s="1">
        <f>KPP!BT60-'Kppa 0.2.3'!BT60</f>
        <v>-1.3270522176899932E-6</v>
      </c>
      <c r="BU60" s="1">
        <f>KPP!BU60-'Kppa 0.2.3'!BU60</f>
        <v>1.6750411386610609E-8</v>
      </c>
      <c r="BV60" s="1">
        <f>KPP!BV60-'Kppa 0.2.3'!BV60</f>
        <v>7.3138124202689905E-8</v>
      </c>
      <c r="BW60" s="1">
        <f>KPP!BW60-'Kppa 0.2.3'!BW60</f>
        <v>-3.8816791028360085E-11</v>
      </c>
      <c r="BX60" s="1">
        <f>KPP!BX60-'Kppa 0.2.3'!BX60</f>
        <v>0</v>
      </c>
      <c r="BY60" s="1">
        <f>KPP!BY60-'Kppa 0.2.3'!BY60</f>
        <v>0</v>
      </c>
      <c r="BZ60" s="1">
        <f>KPP!BZ60-'Kppa 0.2.3'!BZ60</f>
        <v>0</v>
      </c>
      <c r="CA60" s="1">
        <f>KPP!CA60-'Kppa 0.2.3'!CA60</f>
        <v>0</v>
      </c>
      <c r="CB60" s="1">
        <f>KPP!CB60-'Kppa 0.2.3'!CB60</f>
        <v>0</v>
      </c>
    </row>
    <row r="61" spans="1:80" x14ac:dyDescent="0.2">
      <c r="A61" s="1">
        <f>KPP!A61-'Kppa 0.2.3'!A61</f>
        <v>0</v>
      </c>
      <c r="B61" s="1">
        <f>KPP!B61-'Kppa 0.2.3'!B61</f>
        <v>-2.0551568089971495E-6</v>
      </c>
      <c r="C61" s="1">
        <f>KPP!C61-'Kppa 0.2.3'!C61</f>
        <v>-3.0613407008698093E-6</v>
      </c>
      <c r="D61" s="1">
        <f>KPP!D61-'Kppa 0.2.3'!D61</f>
        <v>1.7600518349639854E-4</v>
      </c>
      <c r="E61" s="1">
        <f>KPP!E61-'Kppa 0.2.3'!E61</f>
        <v>4.0318793109069689E-4</v>
      </c>
      <c r="F61" s="1">
        <f>KPP!F61-'Kppa 0.2.3'!F61</f>
        <v>7.0149886245260071E-4</v>
      </c>
      <c r="G61" s="1">
        <f>KPP!G61-'Kppa 0.2.3'!G61</f>
        <v>5.9791932998459925E-4</v>
      </c>
      <c r="H61" s="1">
        <f>KPP!H61-'Kppa 0.2.3'!H61</f>
        <v>-6.2403340957799258E-6</v>
      </c>
      <c r="I61" s="1">
        <f>KPP!I61-'Kppa 0.2.3'!I61</f>
        <v>-2.3401779340986861E-5</v>
      </c>
      <c r="J61" s="1">
        <f>KPP!J61-'Kppa 0.2.3'!J61</f>
        <v>2.0559018670991691E-6</v>
      </c>
      <c r="K61" s="1">
        <f>KPP!K61-'Kppa 0.2.3'!K61</f>
        <v>207.90921595405595</v>
      </c>
      <c r="L61" s="1">
        <f>KPP!L61-'Kppa 0.2.3'!L61</f>
        <v>2.1156974652075666E-7</v>
      </c>
      <c r="M61" s="1">
        <f>KPP!M61-'Kppa 0.2.3'!M61</f>
        <v>-5.5850949269920529E-13</v>
      </c>
      <c r="N61" s="1">
        <f>KPP!N61-'Kppa 0.2.3'!N61</f>
        <v>6.9590869475706293E-6</v>
      </c>
      <c r="O61" s="1">
        <f>KPP!O61-'Kppa 0.2.3'!O61</f>
        <v>7.5711252815620009E-5</v>
      </c>
      <c r="P61" s="1">
        <f>KPP!P61-'Kppa 0.2.3'!P61</f>
        <v>-1.5713490778940108E-7</v>
      </c>
      <c r="Q61" s="1">
        <f>KPP!Q61-'Kppa 0.2.3'!Q61</f>
        <v>-5.4814010693889986E-10</v>
      </c>
      <c r="R61" s="1">
        <f>KPP!R61-'Kppa 0.2.3'!R61</f>
        <v>-2.8080701273887985E-3</v>
      </c>
      <c r="S61" s="1">
        <f>KPP!S61-'Kppa 0.2.3'!S61</f>
        <v>-1.8649415532239995E-6</v>
      </c>
      <c r="T61" s="1">
        <f>KPP!T61-'Kppa 0.2.3'!T61</f>
        <v>-5.6436336552879678E-9</v>
      </c>
      <c r="U61" s="1">
        <f>KPP!U61-'Kppa 0.2.3'!U61</f>
        <v>7.92679527199594E-7</v>
      </c>
      <c r="V61" s="1">
        <f>KPP!V61-'Kppa 0.2.3'!V61</f>
        <v>1.7593607911509102E-6</v>
      </c>
      <c r="W61" s="1">
        <f>KPP!W61-'Kppa 0.2.3'!W61</f>
        <v>-3.7360409922880623E-15</v>
      </c>
      <c r="X61" s="1">
        <f>KPP!X61-'Kppa 0.2.3'!X61</f>
        <v>3.4900433547297273E-8</v>
      </c>
      <c r="Y61" s="1">
        <f>KPP!Y61-'Kppa 0.2.3'!Y61</f>
        <v>2.0085468042169693E-13</v>
      </c>
      <c r="Z61" s="1">
        <f>KPP!Z61-'Kppa 0.2.3'!Z61</f>
        <v>8.1313966767597792E-9</v>
      </c>
      <c r="AA61" s="1">
        <f>KPP!AA61-'Kppa 0.2.3'!AA61</f>
        <v>1.918611357464E-4</v>
      </c>
      <c r="AB61" s="1">
        <f>KPP!AB61-'Kppa 0.2.3'!AB61</f>
        <v>4.2027948145289299E-12</v>
      </c>
      <c r="AC61" s="1">
        <f>KPP!AC61-'Kppa 0.2.3'!AC61</f>
        <v>-2.9816880429710139E-26</v>
      </c>
      <c r="AD61" s="1">
        <f>KPP!AD61-'Kppa 0.2.3'!AD61</f>
        <v>-5.7490396231894836E-6</v>
      </c>
      <c r="AE61" s="1">
        <f>KPP!AE61-'Kppa 0.2.3'!AE61</f>
        <v>7.1204944550014651E-7</v>
      </c>
      <c r="AF61" s="1">
        <f>KPP!AF61-'Kppa 0.2.3'!AF61</f>
        <v>9.3890448042016367E-8</v>
      </c>
      <c r="AG61" s="1">
        <f>KPP!AG61-'Kppa 0.2.3'!AG61</f>
        <v>-2.8885578072301292E-9</v>
      </c>
      <c r="AH61" s="1">
        <f>KPP!AH61-'Kppa 0.2.3'!AH61</f>
        <v>-1.0753499045839889E-9</v>
      </c>
      <c r="AI61" s="1">
        <f>KPP!AI61-'Kppa 0.2.3'!AI61</f>
        <v>7.4858046418400682E-12</v>
      </c>
      <c r="AJ61" s="1">
        <f>KPP!AJ61-'Kppa 0.2.3'!AJ61</f>
        <v>4.9167281285400651E-9</v>
      </c>
      <c r="AK61" s="1">
        <f>KPP!AK61-'Kppa 0.2.3'!AK61</f>
        <v>-4.1916698471300309E-11</v>
      </c>
      <c r="AL61" s="1">
        <f>KPP!AL61-'Kppa 0.2.3'!AL61</f>
        <v>2.5624582564008971E-4</v>
      </c>
      <c r="AM61" s="1">
        <f>KPP!AM61-'Kppa 0.2.3'!AM61</f>
        <v>-1.2885135581299534E-9</v>
      </c>
      <c r="AN61" s="1">
        <f>KPP!AN61-'Kppa 0.2.3'!AN61</f>
        <v>2.2287125544479795E-12</v>
      </c>
      <c r="AO61" s="1">
        <f>KPP!AO61-'Kppa 0.2.3'!AO61</f>
        <v>2.9310398872400834E-4</v>
      </c>
      <c r="AP61" s="1">
        <f>KPP!AP61-'Kppa 0.2.3'!AP61</f>
        <v>-6.8205496974905349E-9</v>
      </c>
      <c r="AQ61" s="1">
        <f>KPP!AQ61-'Kppa 0.2.3'!AQ61</f>
        <v>-3.4671770252001077E-6</v>
      </c>
      <c r="AR61" s="1">
        <f>KPP!AR61-'Kppa 0.2.3'!AR61</f>
        <v>2.06570872800238E-6</v>
      </c>
      <c r="AS61" s="1">
        <f>KPP!AS61-'Kppa 0.2.3'!AS61</f>
        <v>1.2945374357030285E-8</v>
      </c>
      <c r="AT61" s="1">
        <f>KPP!AT61-'Kppa 0.2.3'!AT61</f>
        <v>-2.1754466345000399E-7</v>
      </c>
      <c r="AU61" s="1">
        <f>KPP!AU61-'Kppa 0.2.3'!AU61</f>
        <v>-9.3191766319880787E-13</v>
      </c>
      <c r="AV61" s="1">
        <f>KPP!AV61-'Kppa 0.2.3'!AV61</f>
        <v>-0.31681053655924529</v>
      </c>
      <c r="AW61" s="1">
        <f>KPP!AW61-'Kppa 0.2.3'!AW61</f>
        <v>-1.6876487778969553E-9</v>
      </c>
      <c r="AX61" s="1" t="e">
        <f>KPP!AX61-'Kppa 0.2.3'!AX61</f>
        <v>#VALUE!</v>
      </c>
      <c r="AY61" s="1">
        <f>KPP!AY61-'Kppa 0.2.3'!AY61</f>
        <v>3.5984143636880194E-17</v>
      </c>
      <c r="AZ61" s="1">
        <f>KPP!AZ61-'Kppa 0.2.3'!AZ61</f>
        <v>1.6774014820778063E-22</v>
      </c>
      <c r="BA61" s="1">
        <f>KPP!BA61-'Kppa 0.2.3'!BA61</f>
        <v>1.4907779772116198E-42</v>
      </c>
      <c r="BB61" s="1">
        <f>KPP!BB61-'Kppa 0.2.3'!BB61</f>
        <v>-3.5291844983154874</v>
      </c>
      <c r="BC61" s="1">
        <f>KPP!BC61-'Kppa 0.2.3'!BC61</f>
        <v>3.9458956455299643E-15</v>
      </c>
      <c r="BD61" s="1">
        <f>KPP!BD61-'Kppa 0.2.3'!BD61</f>
        <v>1.2434080586529866E-4</v>
      </c>
      <c r="BE61" s="1">
        <f>KPP!BE61-'Kppa 0.2.3'!BE61</f>
        <v>3.3699477550599641E-5</v>
      </c>
      <c r="BF61" s="1">
        <f>KPP!BF61-'Kppa 0.2.3'!BF61</f>
        <v>-1.4637570174960051E-5</v>
      </c>
      <c r="BG61" s="1" t="e">
        <f>KPP!BG61-'Kppa 0.2.3'!BG61</f>
        <v>#VALUE!</v>
      </c>
      <c r="BH61" s="1">
        <f>KPP!BH61-'Kppa 0.2.3'!BH61</f>
        <v>1.3112911555305997E-4</v>
      </c>
      <c r="BI61" s="1">
        <f>KPP!BI61-'Kppa 0.2.3'!BI61</f>
        <v>-2.4448217830902452E-5</v>
      </c>
      <c r="BJ61" s="1">
        <f>KPP!BJ61-'Kppa 0.2.3'!BJ61</f>
        <v>-2.4527794445249919E-6</v>
      </c>
      <c r="BK61" s="1">
        <f>KPP!BK61-'Kppa 0.2.3'!BK61</f>
        <v>-3.4305436268600165E-4</v>
      </c>
      <c r="BL61" s="1">
        <f>KPP!BL61-'Kppa 0.2.3'!BL61</f>
        <v>1.7366163858029348E-8</v>
      </c>
      <c r="BM61" s="1">
        <f>KPP!BM61-'Kppa 0.2.3'!BM61</f>
        <v>-3.6915183553099424E-10</v>
      </c>
      <c r="BN61" s="1">
        <f>KPP!BN61-'Kppa 0.2.3'!BN61</f>
        <v>-3.6159835213129976E-13</v>
      </c>
      <c r="BO61" s="1">
        <f>KPP!BO61-'Kppa 0.2.3'!BO61</f>
        <v>1.6391436179501764E-8</v>
      </c>
      <c r="BP61" s="1">
        <f>KPP!BP61-'Kppa 0.2.3'!BP61</f>
        <v>-7.8062204098650069E-11</v>
      </c>
      <c r="BQ61" s="1">
        <f>KPP!BQ61-'Kppa 0.2.3'!BQ61</f>
        <v>1.4890572192529992E-7</v>
      </c>
      <c r="BR61" s="1">
        <f>KPP!BR61-'Kppa 0.2.3'!BR61</f>
        <v>-1.6057451470590043E-10</v>
      </c>
      <c r="BS61" s="1">
        <f>KPP!BS61-'Kppa 0.2.3'!BS61</f>
        <v>-2.6768117846599597E-6</v>
      </c>
      <c r="BT61" s="1">
        <f>KPP!BT61-'Kppa 0.2.3'!BT61</f>
        <v>-1.3246945706859897E-6</v>
      </c>
      <c r="BU61" s="1">
        <f>KPP!BU61-'Kppa 0.2.3'!BU61</f>
        <v>1.8113342892431579E-8</v>
      </c>
      <c r="BV61" s="1">
        <f>KPP!BV61-'Kppa 0.2.3'!BV61</f>
        <v>7.3084841304630054E-8</v>
      </c>
      <c r="BW61" s="1">
        <f>KPP!BW61-'Kppa 0.2.3'!BW61</f>
        <v>-3.8267760948839093E-11</v>
      </c>
      <c r="BX61" s="1">
        <f>KPP!BX61-'Kppa 0.2.3'!BX61</f>
        <v>0</v>
      </c>
      <c r="BY61" s="1">
        <f>KPP!BY61-'Kppa 0.2.3'!BY61</f>
        <v>0</v>
      </c>
      <c r="BZ61" s="1">
        <f>KPP!BZ61-'Kppa 0.2.3'!BZ61</f>
        <v>0</v>
      </c>
      <c r="CA61" s="1">
        <f>KPP!CA61-'Kppa 0.2.3'!CA61</f>
        <v>0</v>
      </c>
      <c r="CB61" s="1">
        <f>KPP!CB61-'Kppa 0.2.3'!CB61</f>
        <v>0</v>
      </c>
    </row>
    <row r="62" spans="1:80" x14ac:dyDescent="0.2">
      <c r="A62" s="1">
        <f>KPP!A62-'Kppa 0.2.3'!A62</f>
        <v>0</v>
      </c>
      <c r="B62" s="1">
        <f>KPP!B62-'Kppa 0.2.3'!B62</f>
        <v>-2.1346817687985242E-6</v>
      </c>
      <c r="C62" s="1">
        <f>KPP!C62-'Kppa 0.2.3'!C62</f>
        <v>-3.0649260348205448E-6</v>
      </c>
      <c r="D62" s="1">
        <f>KPP!D62-'Kppa 0.2.3'!D62</f>
        <v>1.7739900794559726E-4</v>
      </c>
      <c r="E62" s="1">
        <f>KPP!E62-'Kppa 0.2.3'!E62</f>
        <v>4.0584559232719614E-4</v>
      </c>
      <c r="F62" s="1">
        <f>KPP!F62-'Kppa 0.2.3'!F62</f>
        <v>7.0172104011639869E-4</v>
      </c>
      <c r="G62" s="1">
        <f>KPP!G62-'Kppa 0.2.3'!G62</f>
        <v>5.9841736979780041E-4</v>
      </c>
      <c r="H62" s="1">
        <f>KPP!H62-'Kppa 0.2.3'!H62</f>
        <v>-6.2556391194207306E-6</v>
      </c>
      <c r="I62" s="1">
        <f>KPP!I62-'Kppa 0.2.3'!I62</f>
        <v>-2.3447694411982134E-5</v>
      </c>
      <c r="J62" s="1">
        <f>KPP!J62-'Kppa 0.2.3'!J62</f>
        <v>2.1354268269976884E-6</v>
      </c>
      <c r="K62" s="1">
        <f>KPP!K62-'Kppa 0.2.3'!K62</f>
        <v>230.77289224474004</v>
      </c>
      <c r="L62" s="1">
        <f>KPP!L62-'Kppa 0.2.3'!L62</f>
        <v>2.1988263859164248E-7</v>
      </c>
      <c r="M62" s="1">
        <f>KPP!M62-'Kppa 0.2.3'!M62</f>
        <v>-5.5878718421789826E-13</v>
      </c>
      <c r="N62" s="1">
        <f>KPP!N62-'Kppa 0.2.3'!N62</f>
        <v>7.9426298008906243E-6</v>
      </c>
      <c r="O62" s="1">
        <f>KPP!O62-'Kppa 0.2.3'!O62</f>
        <v>7.3274199893180042E-5</v>
      </c>
      <c r="P62" s="1">
        <f>KPP!P62-'Kppa 0.2.3'!P62</f>
        <v>-1.5031835024100028E-7</v>
      </c>
      <c r="Q62" s="1">
        <f>KPP!Q62-'Kppa 0.2.3'!Q62</f>
        <v>-5.1192953689910164E-10</v>
      </c>
      <c r="R62" s="1">
        <f>KPP!R62-'Kppa 0.2.3'!R62</f>
        <v>-2.8083634205989007E-3</v>
      </c>
      <c r="S62" s="1">
        <f>KPP!S62-'Kppa 0.2.3'!S62</f>
        <v>-1.7549946147719963E-6</v>
      </c>
      <c r="T62" s="1">
        <f>KPP!T62-'Kppa 0.2.3'!T62</f>
        <v>-5.5978485580128378E-9</v>
      </c>
      <c r="U62" s="1">
        <f>KPP!U62-'Kppa 0.2.3'!U62</f>
        <v>8.2329754902930874E-7</v>
      </c>
      <c r="V62" s="1">
        <f>KPP!V62-'Kppa 0.2.3'!V62</f>
        <v>1.8253883394183518E-6</v>
      </c>
      <c r="W62" s="1">
        <f>KPP!W62-'Kppa 0.2.3'!W62</f>
        <v>-3.56850245082407E-15</v>
      </c>
      <c r="X62" s="1">
        <f>KPP!X62-'Kppa 0.2.3'!X62</f>
        <v>3.6009970663805017E-8</v>
      </c>
      <c r="Y62" s="1">
        <f>KPP!Y62-'Kppa 0.2.3'!Y62</f>
        <v>2.0404649124370163E-13</v>
      </c>
      <c r="Z62" s="1">
        <f>KPP!Z62-'Kppa 0.2.3'!Z62</f>
        <v>8.0308385636699553E-9</v>
      </c>
      <c r="AA62" s="1">
        <f>KPP!AA62-'Kppa 0.2.3'!AA62</f>
        <v>1.914150468801095E-4</v>
      </c>
      <c r="AB62" s="1">
        <f>KPP!AB62-'Kppa 0.2.3'!AB62</f>
        <v>4.193406177537958E-12</v>
      </c>
      <c r="AC62" s="1">
        <f>KPP!AC62-'Kppa 0.2.3'!AC62</f>
        <v>-3.0021687486240099E-26</v>
      </c>
      <c r="AD62" s="1">
        <f>KPP!AD62-'Kppa 0.2.3'!AD62</f>
        <v>-5.7019791361301309E-6</v>
      </c>
      <c r="AE62" s="1">
        <f>KPP!AE62-'Kppa 0.2.3'!AE62</f>
        <v>7.3762393627005776E-7</v>
      </c>
      <c r="AF62" s="1">
        <f>KPP!AF62-'Kppa 0.2.3'!AF62</f>
        <v>9.7143999141992721E-8</v>
      </c>
      <c r="AG62" s="1">
        <f>KPP!AG62-'Kppa 0.2.3'!AG62</f>
        <v>-2.9530702036801126E-9</v>
      </c>
      <c r="AH62" s="1">
        <f>KPP!AH62-'Kppa 0.2.3'!AH62</f>
        <v>-1.1491674615379591E-9</v>
      </c>
      <c r="AI62" s="1">
        <f>KPP!AI62-'Kppa 0.2.3'!AI62</f>
        <v>7.5404058109600161E-12</v>
      </c>
      <c r="AJ62" s="1">
        <f>KPP!AJ62-'Kppa 0.2.3'!AJ62</f>
        <v>4.9629399953097505E-9</v>
      </c>
      <c r="AK62" s="1">
        <f>KPP!AK62-'Kppa 0.2.3'!AK62</f>
        <v>-4.0419679450198661E-11</v>
      </c>
      <c r="AL62" s="1">
        <f>KPP!AL62-'Kppa 0.2.3'!AL62</f>
        <v>2.5593758326912866E-4</v>
      </c>
      <c r="AM62" s="1">
        <f>KPP!AM62-'Kppa 0.2.3'!AM62</f>
        <v>2.94900830989665E-10</v>
      </c>
      <c r="AN62" s="1">
        <f>KPP!AN62-'Kppa 0.2.3'!AN62</f>
        <v>2.2451578230390044E-12</v>
      </c>
      <c r="AO62" s="1">
        <f>KPP!AO62-'Kppa 0.2.3'!AO62</f>
        <v>2.9261536102498376E-4</v>
      </c>
      <c r="AP62" s="1">
        <f>KPP!AP62-'Kppa 0.2.3'!AP62</f>
        <v>-4.3458559571498854E-9</v>
      </c>
      <c r="AQ62" s="1">
        <f>KPP!AQ62-'Kppa 0.2.3'!AQ62</f>
        <v>-3.4865058240046709E-6</v>
      </c>
      <c r="AR62" s="1">
        <f>KPP!AR62-'Kppa 0.2.3'!AR62</f>
        <v>2.9903377739975978E-6</v>
      </c>
      <c r="AS62" s="1">
        <f>KPP!AS62-'Kppa 0.2.3'!AS62</f>
        <v>1.2760567332080017E-8</v>
      </c>
      <c r="AT62" s="1">
        <f>KPP!AT62-'Kppa 0.2.3'!AT62</f>
        <v>-2.0492127731500174E-7</v>
      </c>
      <c r="AU62" s="1">
        <f>KPP!AU62-'Kppa 0.2.3'!AU62</f>
        <v>-9.3834368751740101E-13</v>
      </c>
      <c r="AV62" s="1" t="e">
        <f>KPP!AV62-'Kppa 0.2.3'!AV62</f>
        <v>#VALUE!</v>
      </c>
      <c r="AW62" s="1">
        <f>KPP!AW62-'Kppa 0.2.3'!AW62</f>
        <v>-1.6450771303939995E-9</v>
      </c>
      <c r="AX62" s="1" t="e">
        <f>KPP!AX62-'Kppa 0.2.3'!AX62</f>
        <v>#VALUE!</v>
      </c>
      <c r="AY62" s="1">
        <f>KPP!AY62-'Kppa 0.2.3'!AY62</f>
        <v>3.4182113924910095E-17</v>
      </c>
      <c r="AZ62" s="1">
        <f>KPP!AZ62-'Kppa 0.2.3'!AZ62</f>
        <v>1.1340718004051021E-22</v>
      </c>
      <c r="BA62" s="1">
        <f>KPP!BA62-'Kppa 0.2.3'!BA62</f>
        <v>4.6677157282139006E-43</v>
      </c>
      <c r="BB62" s="1" t="e">
        <f>KPP!BB62-'Kppa 0.2.3'!BB62</f>
        <v>#VALUE!</v>
      </c>
      <c r="BC62" s="1">
        <f>KPP!BC62-'Kppa 0.2.3'!BC62</f>
        <v>3.5553664001839378E-15</v>
      </c>
      <c r="BD62" s="1">
        <f>KPP!BD62-'Kppa 0.2.3'!BD62</f>
        <v>1.2632030184382172E-4</v>
      </c>
      <c r="BE62" s="1">
        <f>KPP!BE62-'Kppa 0.2.3'!BE62</f>
        <v>3.3566936737099845E-5</v>
      </c>
      <c r="BF62" s="1">
        <f>KPP!BF62-'Kppa 0.2.3'!BF62</f>
        <v>-1.4560378297279837E-5</v>
      </c>
      <c r="BG62" s="1">
        <f>KPP!BG62-'Kppa 0.2.3'!BG62</f>
        <v>-137.10896347498067</v>
      </c>
      <c r="BH62" s="1">
        <f>KPP!BH62-'Kppa 0.2.3'!BH62</f>
        <v>1.2827611768599038E-4</v>
      </c>
      <c r="BI62" s="1">
        <f>KPP!BI62-'Kppa 0.2.3'!BI62</f>
        <v>-2.4448265321400098E-5</v>
      </c>
      <c r="BJ62" s="1">
        <f>KPP!BJ62-'Kppa 0.2.3'!BJ62</f>
        <v>-2.4233794549419554E-6</v>
      </c>
      <c r="BK62" s="1">
        <f>KPP!BK62-'Kppa 0.2.3'!BK62</f>
        <v>-3.3818137055696695E-4</v>
      </c>
      <c r="BL62" s="1">
        <f>KPP!BL62-'Kppa 0.2.3'!BL62</f>
        <v>1.702491285390975E-8</v>
      </c>
      <c r="BM62" s="1">
        <f>KPP!BM62-'Kppa 0.2.3'!BM62</f>
        <v>-3.6152132014500589E-10</v>
      </c>
      <c r="BN62" s="1">
        <f>KPP!BN62-'Kppa 0.2.3'!BN62</f>
        <v>-3.4997289545639992E-13</v>
      </c>
      <c r="BO62" s="1">
        <f>KPP!BO62-'Kppa 0.2.3'!BO62</f>
        <v>1.8591984361300058E-8</v>
      </c>
      <c r="BP62" s="1">
        <f>KPP!BP62-'Kppa 0.2.3'!BP62</f>
        <v>-7.754671598927984E-11</v>
      </c>
      <c r="BQ62" s="1">
        <f>KPP!BQ62-'Kppa 0.2.3'!BQ62</f>
        <v>1.4798936434760121E-7</v>
      </c>
      <c r="BR62" s="1">
        <f>KPP!BR62-'Kppa 0.2.3'!BR62</f>
        <v>-1.5371921264859981E-10</v>
      </c>
      <c r="BS62" s="1">
        <f>KPP!BS62-'Kppa 0.2.3'!BS62</f>
        <v>-2.4239771678801272E-6</v>
      </c>
      <c r="BT62" s="1">
        <f>KPP!BT62-'Kppa 0.2.3'!BT62</f>
        <v>-1.2977440657269986E-6</v>
      </c>
      <c r="BU62" s="1">
        <f>KPP!BU62-'Kppa 0.2.3'!BU62</f>
        <v>1.8788234018370475E-8</v>
      </c>
      <c r="BV62" s="1">
        <f>KPP!BV62-'Kppa 0.2.3'!BV62</f>
        <v>7.2529415832589577E-8</v>
      </c>
      <c r="BW62" s="1">
        <f>KPP!BW62-'Kppa 0.2.3'!BW62</f>
        <v>-3.67003005351604E-11</v>
      </c>
      <c r="BX62" s="1">
        <f>KPP!BX62-'Kppa 0.2.3'!BX62</f>
        <v>0</v>
      </c>
      <c r="BY62" s="1">
        <f>KPP!BY62-'Kppa 0.2.3'!BY62</f>
        <v>0</v>
      </c>
      <c r="BZ62" s="1">
        <f>KPP!BZ62-'Kppa 0.2.3'!BZ62</f>
        <v>0</v>
      </c>
      <c r="CA62" s="1">
        <f>KPP!CA62-'Kppa 0.2.3'!CA62</f>
        <v>0</v>
      </c>
      <c r="CB62" s="1">
        <f>KPP!CB62-'Kppa 0.2.3'!CB62</f>
        <v>0</v>
      </c>
    </row>
    <row r="63" spans="1:80" x14ac:dyDescent="0.2">
      <c r="A63" s="1">
        <f>KPP!A63-'Kppa 0.2.3'!A63</f>
        <v>0</v>
      </c>
      <c r="B63" s="1">
        <f>KPP!B63-'Kppa 0.2.3'!B63</f>
        <v>-2.210535948100889E-6</v>
      </c>
      <c r="C63" s="1">
        <f>KPP!C63-'Kppa 0.2.3'!C63</f>
        <v>-3.068338983390137E-6</v>
      </c>
      <c r="D63" s="1">
        <f>KPP!D63-'Kppa 0.2.3'!D63</f>
        <v>1.7878310520039881E-4</v>
      </c>
      <c r="E63" s="1">
        <f>KPP!E63-'Kppa 0.2.3'!E63</f>
        <v>4.0844189327050168E-4</v>
      </c>
      <c r="F63" s="1">
        <f>KPP!F63-'Kppa 0.2.3'!F63</f>
        <v>7.0193963111480143E-4</v>
      </c>
      <c r="G63" s="1">
        <f>KPP!G63-'Kppa 0.2.3'!G63</f>
        <v>5.9890184783680141E-4</v>
      </c>
      <c r="H63" s="1">
        <f>KPP!H63-'Kppa 0.2.3'!H63</f>
        <v>-6.2704451210902207E-6</v>
      </c>
      <c r="I63" s="1">
        <f>KPP!I63-'Kppa 0.2.3'!I63</f>
        <v>-2.3492112416978461E-5</v>
      </c>
      <c r="J63" s="1">
        <f>KPP!J63-'Kppa 0.2.3'!J63</f>
        <v>2.2112810061994392E-6</v>
      </c>
      <c r="K63" s="1">
        <f>KPP!K63-'Kppa 0.2.3'!K63</f>
        <v>253.2898659796127</v>
      </c>
      <c r="L63" s="1">
        <f>KPP!L63-'Kppa 0.2.3'!L63</f>
        <v>2.2782160384940409E-7</v>
      </c>
      <c r="M63" s="1">
        <f>KPP!M63-'Kppa 0.2.3'!M63</f>
        <v>-5.590317710433012E-13</v>
      </c>
      <c r="N63" s="1">
        <f>KPP!N63-'Kppa 0.2.3'!N63</f>
        <v>8.8037777447305329E-6</v>
      </c>
      <c r="O63" s="1">
        <f>KPP!O63-'Kppa 0.2.3'!O63</f>
        <v>7.0826419191170019E-5</v>
      </c>
      <c r="P63" s="1">
        <f>KPP!P63-'Kppa 0.2.3'!P63</f>
        <v>-1.4362273681369975E-7</v>
      </c>
      <c r="Q63" s="1">
        <f>KPP!Q63-'Kppa 0.2.3'!Q63</f>
        <v>-4.777291600768018E-10</v>
      </c>
      <c r="R63" s="1">
        <f>KPP!R63-'Kppa 0.2.3'!R63</f>
        <v>-2.8086387101922978E-3</v>
      </c>
      <c r="S63" s="1">
        <f>KPP!S63-'Kppa 0.2.3'!S63</f>
        <v>-1.6336901913860207E-6</v>
      </c>
      <c r="T63" s="1">
        <f>KPP!T63-'Kppa 0.2.3'!T63</f>
        <v>-5.553993872903953E-9</v>
      </c>
      <c r="U63" s="1">
        <f>KPP!U63-'Kppa 0.2.3'!U63</f>
        <v>8.5249777611977329E-7</v>
      </c>
      <c r="V63" s="1">
        <f>KPP!V63-'Kppa 0.2.3'!V63</f>
        <v>1.8882067662900903E-6</v>
      </c>
      <c r="W63" s="1">
        <f>KPP!W63-'Kppa 0.2.3'!W63</f>
        <v>-3.3762275312640294E-15</v>
      </c>
      <c r="X63" s="1">
        <f>KPP!X63-'Kppa 0.2.3'!X63</f>
        <v>3.7050897053397065E-8</v>
      </c>
      <c r="Y63" s="1">
        <f>KPP!Y63-'Kppa 0.2.3'!Y63</f>
        <v>2.0685779061150705E-13</v>
      </c>
      <c r="Z63" s="1">
        <f>KPP!Z63-'Kppa 0.2.3'!Z63</f>
        <v>8.1344425072594188E-9</v>
      </c>
      <c r="AA63" s="1">
        <f>KPP!AA63-'Kppa 0.2.3'!AA63</f>
        <v>1.9098769776002E-4</v>
      </c>
      <c r="AB63" s="1">
        <f>KPP!AB63-'Kppa 0.2.3'!AB63</f>
        <v>4.1927781327800157E-12</v>
      </c>
      <c r="AC63" s="1">
        <f>KPP!AC63-'Kppa 0.2.3'!AC63</f>
        <v>-3.0303814745180041E-26</v>
      </c>
      <c r="AD63" s="1">
        <f>KPP!AD63-'Kppa 0.2.3'!AD63</f>
        <v>-5.6545678008401018E-6</v>
      </c>
      <c r="AE63" s="1">
        <f>KPP!AE63-'Kppa 0.2.3'!AE63</f>
        <v>7.6186486955005621E-7</v>
      </c>
      <c r="AF63" s="1">
        <f>KPP!AF63-'Kppa 0.2.3'!AF63</f>
        <v>1.0021870145300029E-7</v>
      </c>
      <c r="AG63" s="1">
        <f>KPP!AG63-'Kppa 0.2.3'!AG63</f>
        <v>-3.0002596148999684E-9</v>
      </c>
      <c r="AH63" s="1">
        <f>KPP!AH63-'Kppa 0.2.3'!AH63</f>
        <v>-1.2103961974010311E-9</v>
      </c>
      <c r="AI63" s="1">
        <f>KPP!AI63-'Kppa 0.2.3'!AI63</f>
        <v>7.5629836334999886E-12</v>
      </c>
      <c r="AJ63" s="1">
        <f>KPP!AJ63-'Kppa 0.2.3'!AJ63</f>
        <v>4.9401757153094667E-9</v>
      </c>
      <c r="AK63" s="1">
        <f>KPP!AK63-'Kppa 0.2.3'!AK63</f>
        <v>-3.9637477947200373E-11</v>
      </c>
      <c r="AL63" s="1">
        <f>KPP!AL63-'Kppa 0.2.3'!AL63</f>
        <v>2.5564441536374098E-4</v>
      </c>
      <c r="AM63" s="1">
        <f>KPP!AM63-'Kppa 0.2.3'!AM63</f>
        <v>1.7365773066000247E-9</v>
      </c>
      <c r="AN63" s="1">
        <f>KPP!AN63-'Kppa 0.2.3'!AN63</f>
        <v>2.2505885892550038E-12</v>
      </c>
      <c r="AO63" s="1">
        <f>KPP!AO63-'Kppa 0.2.3'!AO63</f>
        <v>2.921001890210384E-4</v>
      </c>
      <c r="AP63" s="1">
        <f>KPP!AP63-'Kppa 0.2.3'!AP63</f>
        <v>-2.0794148787996685E-9</v>
      </c>
      <c r="AQ63" s="1">
        <f>KPP!AQ63-'Kppa 0.2.3'!AQ63</f>
        <v>-3.5047848912020396E-6</v>
      </c>
      <c r="AR63" s="1">
        <f>KPP!AR63-'Kppa 0.2.3'!AR63</f>
        <v>3.943933347003159E-6</v>
      </c>
      <c r="AS63" s="1">
        <f>KPP!AS63-'Kppa 0.2.3'!AS63</f>
        <v>1.2557694037600376E-8</v>
      </c>
      <c r="AT63" s="1">
        <f>KPP!AT63-'Kppa 0.2.3'!AT63</f>
        <v>-1.9268621648600617E-7</v>
      </c>
      <c r="AU63" s="1">
        <f>KPP!AU63-'Kppa 0.2.3'!AU63</f>
        <v>-9.4719659122009606E-13</v>
      </c>
      <c r="AV63" s="1">
        <f>KPP!AV63-'Kppa 0.2.3'!AV63</f>
        <v>0.94359468707787642</v>
      </c>
      <c r="AW63" s="1">
        <f>KPP!AW63-'Kppa 0.2.3'!AW63</f>
        <v>-1.6028145295759619E-9</v>
      </c>
      <c r="AX63" s="1" t="e">
        <f>KPP!AX63-'Kppa 0.2.3'!AX63</f>
        <v>#VALUE!</v>
      </c>
      <c r="AY63" s="1">
        <f>KPP!AY63-'Kppa 0.2.3'!AY63</f>
        <v>3.2404857600530271E-17</v>
      </c>
      <c r="AZ63" s="1">
        <f>KPP!AZ63-'Kppa 0.2.3'!AZ63</f>
        <v>7.6317577698080021E-23</v>
      </c>
      <c r="BA63" s="1">
        <f>KPP!BA63-'Kppa 0.2.3'!BA63</f>
        <v>1.4101536632948694E-43</v>
      </c>
      <c r="BB63" s="1" t="e">
        <f>KPP!BB63-'Kppa 0.2.3'!BB63</f>
        <v>#VALUE!</v>
      </c>
      <c r="BC63" s="1">
        <f>KPP!BC63-'Kppa 0.2.3'!BC63</f>
        <v>3.2014473254520004E-15</v>
      </c>
      <c r="BD63" s="1">
        <f>KPP!BD63-'Kppa 0.2.3'!BD63</f>
        <v>1.2820758130122935E-4</v>
      </c>
      <c r="BE63" s="1">
        <f>KPP!BE63-'Kppa 0.2.3'!BE63</f>
        <v>3.3593803313100232E-5</v>
      </c>
      <c r="BF63" s="1">
        <f>KPP!BF63-'Kppa 0.2.3'!BF63</f>
        <v>-1.4486212220439975E-5</v>
      </c>
      <c r="BG63" s="1" t="e">
        <f>KPP!BG63-'Kppa 0.2.3'!BG63</f>
        <v>#VALUE!</v>
      </c>
      <c r="BH63" s="1">
        <f>KPP!BH63-'Kppa 0.2.3'!BH63</f>
        <v>1.2554657273454971E-4</v>
      </c>
      <c r="BI63" s="1">
        <f>KPP!BI63-'Kppa 0.2.3'!BI63</f>
        <v>-2.4448285756699384E-5</v>
      </c>
      <c r="BJ63" s="1">
        <f>KPP!BJ63-'Kppa 0.2.3'!BJ63</f>
        <v>-2.3951170152690902E-6</v>
      </c>
      <c r="BK63" s="1">
        <f>KPP!BK63-'Kppa 0.2.3'!BK63</f>
        <v>-3.3371724012998261E-4</v>
      </c>
      <c r="BL63" s="1">
        <f>KPP!BL63-'Kppa 0.2.3'!BL63</f>
        <v>1.6744175313750355E-8</v>
      </c>
      <c r="BM63" s="1">
        <f>KPP!BM63-'Kppa 0.2.3'!BM63</f>
        <v>-3.538745229239929E-10</v>
      </c>
      <c r="BN63" s="1">
        <f>KPP!BN63-'Kppa 0.2.3'!BN63</f>
        <v>-3.3922087295450103E-13</v>
      </c>
      <c r="BO63" s="1">
        <f>KPP!BO63-'Kppa 0.2.3'!BO63</f>
        <v>2.0119755920200297E-8</v>
      </c>
      <c r="BP63" s="1">
        <f>KPP!BP63-'Kppa 0.2.3'!BP63</f>
        <v>-7.72470263962695E-11</v>
      </c>
      <c r="BQ63" s="1">
        <f>KPP!BQ63-'Kppa 0.2.3'!BQ63</f>
        <v>1.4655719886000056E-7</v>
      </c>
      <c r="BR63" s="1">
        <f>KPP!BR63-'Kppa 0.2.3'!BR63</f>
        <v>-1.4536364374409913E-10</v>
      </c>
      <c r="BS63" s="1">
        <f>KPP!BS63-'Kppa 0.2.3'!BS63</f>
        <v>-2.0970535630996517E-6</v>
      </c>
      <c r="BT63" s="1">
        <f>KPP!BT63-'Kppa 0.2.3'!BT63</f>
        <v>-1.2625473646069978E-6</v>
      </c>
      <c r="BU63" s="1">
        <f>KPP!BU63-'Kppa 0.2.3'!BU63</f>
        <v>1.9176089861219628E-8</v>
      </c>
      <c r="BV63" s="1">
        <f>KPP!BV63-'Kppa 0.2.3'!BV63</f>
        <v>7.17206262716305E-8</v>
      </c>
      <c r="BW63" s="1">
        <f>KPP!BW63-'Kppa 0.2.3'!BW63</f>
        <v>-3.4875537230209885E-11</v>
      </c>
      <c r="BX63" s="1">
        <f>KPP!BX63-'Kppa 0.2.3'!BX63</f>
        <v>0</v>
      </c>
      <c r="BY63" s="1">
        <f>KPP!BY63-'Kppa 0.2.3'!BY63</f>
        <v>0</v>
      </c>
      <c r="BZ63" s="1">
        <f>KPP!BZ63-'Kppa 0.2.3'!BZ63</f>
        <v>0</v>
      </c>
      <c r="CA63" s="1">
        <f>KPP!CA63-'Kppa 0.2.3'!CA63</f>
        <v>0</v>
      </c>
      <c r="CB63" s="1">
        <f>KPP!CB63-'Kppa 0.2.3'!CB63</f>
        <v>0</v>
      </c>
    </row>
    <row r="64" spans="1:80" x14ac:dyDescent="0.2">
      <c r="A64" s="1">
        <f>KPP!A64-'Kppa 0.2.3'!A64</f>
        <v>0</v>
      </c>
      <c r="B64" s="1">
        <f>KPP!B64-'Kppa 0.2.3'!B64</f>
        <v>-2.2822103384993742E-6</v>
      </c>
      <c r="C64" s="1">
        <f>KPP!C64-'Kppa 0.2.3'!C64</f>
        <v>-3.071556671640531E-6</v>
      </c>
      <c r="D64" s="1">
        <f>KPP!D64-'Kppa 0.2.3'!D64</f>
        <v>1.8014531775559922E-4</v>
      </c>
      <c r="E64" s="1">
        <f>KPP!E64-'Kppa 0.2.3'!E64</f>
        <v>4.1096899967280054E-4</v>
      </c>
      <c r="F64" s="1">
        <f>KPP!F64-'Kppa 0.2.3'!F64</f>
        <v>7.021537192809027E-4</v>
      </c>
      <c r="G64" s="1">
        <f>KPP!G64-'Kppa 0.2.3'!G64</f>
        <v>5.9937214339159973E-4</v>
      </c>
      <c r="H64" s="1">
        <f>KPP!H64-'Kppa 0.2.3'!H64</f>
        <v>-6.2847453393601732E-6</v>
      </c>
      <c r="I64" s="1">
        <f>KPP!I64-'Kppa 0.2.3'!I64</f>
        <v>-2.3535013072006894E-5</v>
      </c>
      <c r="J64" s="1">
        <f>KPP!J64-'Kppa 0.2.3'!J64</f>
        <v>2.2829553965979243E-6</v>
      </c>
      <c r="K64" s="1" t="e">
        <f>KPP!K64-'Kppa 0.2.3'!K64</f>
        <v>#VALUE!</v>
      </c>
      <c r="L64" s="1">
        <f>KPP!L64-'Kppa 0.2.3'!L64</f>
        <v>2.3533316735949161E-7</v>
      </c>
      <c r="M64" s="1">
        <f>KPP!M64-'Kppa 0.2.3'!M64</f>
        <v>-5.5924181771449709E-13</v>
      </c>
      <c r="N64" s="1">
        <f>KPP!N64-'Kppa 0.2.3'!N64</f>
        <v>9.5927562359099383E-6</v>
      </c>
      <c r="O64" s="1">
        <f>KPP!O64-'Kppa 0.2.3'!O64</f>
        <v>6.8392876462690204E-5</v>
      </c>
      <c r="P64" s="1">
        <f>KPP!P64-'Kppa 0.2.3'!P64</f>
        <v>-1.3704065006064967E-7</v>
      </c>
      <c r="Q64" s="1">
        <f>KPP!Q64-'Kppa 0.2.3'!Q64</f>
        <v>-4.4541269761400005E-10</v>
      </c>
      <c r="R64" s="1">
        <f>KPP!R64-'Kppa 0.2.3'!R64</f>
        <v>-2.808894474594802E-3</v>
      </c>
      <c r="S64" s="1">
        <f>KPP!S64-'Kppa 0.2.3'!S64</f>
        <v>-1.5143012050600115E-6</v>
      </c>
      <c r="T64" s="1">
        <f>KPP!T64-'Kppa 0.2.3'!T64</f>
        <v>-5.5121582951118316E-9</v>
      </c>
      <c r="U64" s="1">
        <f>KPP!U64-'Kppa 0.2.3'!U64</f>
        <v>8.8008435901974769E-7</v>
      </c>
      <c r="V64" s="1">
        <f>KPP!V64-'Kppa 0.2.3'!V64</f>
        <v>1.947397891909064E-6</v>
      </c>
      <c r="W64" s="1">
        <f>KPP!W64-'Kppa 0.2.3'!W64</f>
        <v>-3.1736253365370469E-15</v>
      </c>
      <c r="X64" s="1">
        <f>KPP!X64-'Kppa 0.2.3'!X64</f>
        <v>3.8016589497599914E-8</v>
      </c>
      <c r="Y64" s="1">
        <f>KPP!Y64-'Kppa 0.2.3'!Y64</f>
        <v>2.0927207886870995E-13</v>
      </c>
      <c r="Z64" s="1">
        <f>KPP!Z64-'Kppa 0.2.3'!Z64</f>
        <v>8.2540677328401149E-9</v>
      </c>
      <c r="AA64" s="1">
        <f>KPP!AA64-'Kppa 0.2.3'!AA64</f>
        <v>1.9057693880850969E-4</v>
      </c>
      <c r="AB64" s="1">
        <f>KPP!AB64-'Kppa 0.2.3'!AB64</f>
        <v>4.2001990432410354E-12</v>
      </c>
      <c r="AC64" s="1">
        <f>KPP!AC64-'Kppa 0.2.3'!AC64</f>
        <v>-3.0541021971929698E-26</v>
      </c>
      <c r="AD64" s="1">
        <f>KPP!AD64-'Kppa 0.2.3'!AD64</f>
        <v>-5.6075681242094902E-6</v>
      </c>
      <c r="AE64" s="1">
        <f>KPP!AE64-'Kppa 0.2.3'!AE64</f>
        <v>7.8461278247990776E-7</v>
      </c>
      <c r="AF64" s="1">
        <f>KPP!AF64-'Kppa 0.2.3'!AF64</f>
        <v>1.0309452258899722E-7</v>
      </c>
      <c r="AG64" s="1">
        <f>KPP!AG64-'Kppa 0.2.3'!AG64</f>
        <v>-3.0311002269598987E-9</v>
      </c>
      <c r="AH64" s="1">
        <f>KPP!AH64-'Kppa 0.2.3'!AH64</f>
        <v>-1.2597168452999987E-9</v>
      </c>
      <c r="AI64" s="1">
        <f>KPP!AI64-'Kppa 0.2.3'!AI64</f>
        <v>7.5733843877199689E-12</v>
      </c>
      <c r="AJ64" s="1">
        <f>KPP!AJ64-'Kppa 0.2.3'!AJ64</f>
        <v>4.8717402571203737E-9</v>
      </c>
      <c r="AK64" s="1">
        <f>KPP!AK64-'Kppa 0.2.3'!AK64</f>
        <v>-3.897201037390092E-11</v>
      </c>
      <c r="AL64" s="1">
        <f>KPP!AL64-'Kppa 0.2.3'!AL64</f>
        <v>2.5536135356475122E-4</v>
      </c>
      <c r="AM64" s="1">
        <f>KPP!AM64-'Kppa 0.2.3'!AM64</f>
        <v>3.0424809884406004E-9</v>
      </c>
      <c r="AN64" s="1">
        <f>KPP!AN64-'Kppa 0.2.3'!AN64</f>
        <v>2.2515710554149756E-12</v>
      </c>
      <c r="AO64" s="1">
        <f>KPP!AO64-'Kppa 0.2.3'!AO64</f>
        <v>2.9157115203198858E-4</v>
      </c>
      <c r="AP64" s="1">
        <f>KPP!AP64-'Kppa 0.2.3'!AP64</f>
        <v>-1.2959278960241025E-11</v>
      </c>
      <c r="AQ64" s="1">
        <f>KPP!AQ64-'Kppa 0.2.3'!AQ64</f>
        <v>-3.5218956914995214E-6</v>
      </c>
      <c r="AR64" s="1">
        <f>KPP!AR64-'Kppa 0.2.3'!AR64</f>
        <v>4.9701001850060988E-6</v>
      </c>
      <c r="AS64" s="1">
        <f>KPP!AS64-'Kppa 0.2.3'!AS64</f>
        <v>1.2339301777029931E-8</v>
      </c>
      <c r="AT64" s="1">
        <f>KPP!AT64-'Kppa 0.2.3'!AT64</f>
        <v>-1.8087780627999055E-7</v>
      </c>
      <c r="AU64" s="1">
        <f>KPP!AU64-'Kppa 0.2.3'!AU64</f>
        <v>-9.5454454309800042E-13</v>
      </c>
      <c r="AV64" s="1" t="e">
        <f>KPP!AV64-'Kppa 0.2.3'!AV64</f>
        <v>#VALUE!</v>
      </c>
      <c r="AW64" s="1">
        <f>KPP!AW64-'Kppa 0.2.3'!AW64</f>
        <v>-1.5619631630789315E-9</v>
      </c>
      <c r="AX64" s="1">
        <f>KPP!AX64-'Kppa 0.2.3'!AX64</f>
        <v>303.10274306517528</v>
      </c>
      <c r="AY64" s="1">
        <f>KPP!AY64-'Kppa 0.2.3'!AY64</f>
        <v>3.0670229567449936E-17</v>
      </c>
      <c r="AZ64" s="1">
        <f>KPP!AZ64-'Kppa 0.2.3'!AZ64</f>
        <v>5.2130677423119992E-23</v>
      </c>
      <c r="BA64" s="1">
        <f>KPP!BA64-'Kppa 0.2.3'!BA64</f>
        <v>4.7914350119597025E-44</v>
      </c>
      <c r="BB64" s="1" t="e">
        <f>KPP!BB64-'Kppa 0.2.3'!BB64</f>
        <v>#VALUE!</v>
      </c>
      <c r="BC64" s="1">
        <f>KPP!BC64-'Kppa 0.2.3'!BC64</f>
        <v>2.8840630104490023E-15</v>
      </c>
      <c r="BD64" s="1">
        <f>KPP!BD64-'Kppa 0.2.3'!BD64</f>
        <v>1.2998572251050021E-4</v>
      </c>
      <c r="BE64" s="1">
        <f>KPP!BE64-'Kppa 0.2.3'!BE64</f>
        <v>3.3748126314498902E-5</v>
      </c>
      <c r="BF64" s="1">
        <f>KPP!BF64-'Kppa 0.2.3'!BF64</f>
        <v>-1.4415144487870063E-5</v>
      </c>
      <c r="BG64" s="1" t="e">
        <f>KPP!BG64-'Kppa 0.2.3'!BG64</f>
        <v>#VALUE!</v>
      </c>
      <c r="BH64" s="1">
        <f>KPP!BH64-'Kppa 0.2.3'!BH64</f>
        <v>1.2292879873957926E-4</v>
      </c>
      <c r="BI64" s="1">
        <f>KPP!BI64-'Kppa 0.2.3'!BI64</f>
        <v>-2.4448379145097093E-5</v>
      </c>
      <c r="BJ64" s="1">
        <f>KPP!BJ64-'Kppa 0.2.3'!BJ64</f>
        <v>-2.3680803002899516E-6</v>
      </c>
      <c r="BK64" s="1">
        <f>KPP!BK64-'Kppa 0.2.3'!BK64</f>
        <v>-3.297105381479537E-4</v>
      </c>
      <c r="BL64" s="1">
        <f>KPP!BL64-'Kppa 0.2.3'!BL64</f>
        <v>1.6523160022219282E-8</v>
      </c>
      <c r="BM64" s="1">
        <f>KPP!BM64-'Kppa 0.2.3'!BM64</f>
        <v>-3.4644025393600739E-10</v>
      </c>
      <c r="BN64" s="1">
        <f>KPP!BN64-'Kppa 0.2.3'!BN64</f>
        <v>-3.2875224224689981E-13</v>
      </c>
      <c r="BO64" s="1">
        <f>KPP!BO64-'Kppa 0.2.3'!BO64</f>
        <v>2.158688583109994E-8</v>
      </c>
      <c r="BP64" s="1">
        <f>KPP!BP64-'Kppa 0.2.3'!BP64</f>
        <v>-7.6917082263720366E-11</v>
      </c>
      <c r="BQ64" s="1">
        <f>KPP!BQ64-'Kppa 0.2.3'!BQ64</f>
        <v>1.4501283074329983E-7</v>
      </c>
      <c r="BR64" s="1">
        <f>KPP!BR64-'Kppa 0.2.3'!BR64</f>
        <v>-1.3688208108999968E-10</v>
      </c>
      <c r="BS64" s="1">
        <f>KPP!BS64-'Kppa 0.2.3'!BS64</f>
        <v>-1.7831625526601273E-6</v>
      </c>
      <c r="BT64" s="1">
        <f>KPP!BT64-'Kppa 0.2.3'!BT64</f>
        <v>-1.2240227426979977E-6</v>
      </c>
      <c r="BU64" s="1">
        <f>KPP!BU64-'Kppa 0.2.3'!BU64</f>
        <v>1.9586214385270351E-8</v>
      </c>
      <c r="BV64" s="1">
        <f>KPP!BV64-'Kppa 0.2.3'!BV64</f>
        <v>7.0880187247230124E-8</v>
      </c>
      <c r="BW64" s="1">
        <f>KPP!BW64-'Kppa 0.2.3'!BW64</f>
        <v>-3.2935159640589238E-11</v>
      </c>
      <c r="BX64" s="1">
        <f>KPP!BX64-'Kppa 0.2.3'!BX64</f>
        <v>0</v>
      </c>
      <c r="BY64" s="1">
        <f>KPP!BY64-'Kppa 0.2.3'!BY64</f>
        <v>0</v>
      </c>
      <c r="BZ64" s="1">
        <f>KPP!BZ64-'Kppa 0.2.3'!BZ64</f>
        <v>0</v>
      </c>
      <c r="CA64" s="1">
        <f>KPP!CA64-'Kppa 0.2.3'!CA64</f>
        <v>0</v>
      </c>
      <c r="CB64" s="1">
        <f>KPP!CB64-'Kppa 0.2.3'!CB64</f>
        <v>0</v>
      </c>
    </row>
    <row r="65" spans="1:80" x14ac:dyDescent="0.2">
      <c r="A65" s="1">
        <f>KPP!A65-'Kppa 0.2.3'!A65</f>
        <v>0</v>
      </c>
      <c r="B65" s="1">
        <f>KPP!B65-'Kppa 0.2.3'!B65</f>
        <v>-2.349914354798921E-6</v>
      </c>
      <c r="C65" s="1">
        <f>KPP!C65-'Kppa 0.2.3'!C65</f>
        <v>-3.0745893436099833E-6</v>
      </c>
      <c r="D65" s="1">
        <f>KPP!D65-'Kppa 0.2.3'!D65</f>
        <v>1.814901384787973E-4</v>
      </c>
      <c r="E65" s="1">
        <f>KPP!E65-'Kppa 0.2.3'!E65</f>
        <v>4.1342818678960502E-4</v>
      </c>
      <c r="F65" s="1">
        <f>KPP!F65-'Kppa 0.2.3'!F65</f>
        <v>7.023638418417015E-4</v>
      </c>
      <c r="G65" s="1">
        <f>KPP!G65-'Kppa 0.2.3'!G65</f>
        <v>5.9982796129329913E-4</v>
      </c>
      <c r="H65" s="1">
        <f>KPP!H65-'Kppa 0.2.3'!H65</f>
        <v>-6.2985448310692166E-6</v>
      </c>
      <c r="I65" s="1">
        <f>KPP!I65-'Kppa 0.2.3'!I65</f>
        <v>-2.3576411546988307E-5</v>
      </c>
      <c r="J65" s="1">
        <f>KPP!J65-'Kppa 0.2.3'!J65</f>
        <v>2.3506594129009406E-6</v>
      </c>
      <c r="K65" s="1">
        <f>KPP!K65-'Kppa 0.2.3'!K65</f>
        <v>277.24252432227536</v>
      </c>
      <c r="L65" s="1">
        <f>KPP!L65-'Kppa 0.2.3'!L65</f>
        <v>2.4243802545891036E-7</v>
      </c>
      <c r="M65" s="1">
        <f>KPP!M65-'Kppa 0.2.3'!M65</f>
        <v>-5.5942107058229842E-13</v>
      </c>
      <c r="N65" s="1">
        <f>KPP!N65-'Kppa 0.2.3'!N65</f>
        <v>1.0300529791120241E-5</v>
      </c>
      <c r="O65" s="1">
        <f>KPP!O65-'Kppa 0.2.3'!O65</f>
        <v>6.5974592431679996E-5</v>
      </c>
      <c r="P65" s="1">
        <f>KPP!P65-'Kppa 0.2.3'!P65</f>
        <v>-1.3058545897337008E-7</v>
      </c>
      <c r="Q65" s="1">
        <f>KPP!Q65-'Kppa 0.2.3'!Q65</f>
        <v>-4.1489695120799983E-10</v>
      </c>
      <c r="R65" s="1">
        <f>KPP!R65-'Kppa 0.2.3'!R65</f>
        <v>-2.8091293235683983E-3</v>
      </c>
      <c r="S65" s="1">
        <f>KPP!S65-'Kppa 0.2.3'!S65</f>
        <v>-1.4005944022320044E-6</v>
      </c>
      <c r="T65" s="1">
        <f>KPP!T65-'Kppa 0.2.3'!T65</f>
        <v>-5.4722540305219116E-9</v>
      </c>
      <c r="U65" s="1">
        <f>KPP!U65-'Kppa 0.2.3'!U65</f>
        <v>9.0613847744842879E-7</v>
      </c>
      <c r="V65" s="1">
        <f>KPP!V65-'Kppa 0.2.3'!V65</f>
        <v>2.0031556003489992E-6</v>
      </c>
      <c r="W65" s="1">
        <f>KPP!W65-'Kppa 0.2.3'!W65</f>
        <v>-2.9892241833019502E-15</v>
      </c>
      <c r="X65" s="1">
        <f>KPP!X65-'Kppa 0.2.3'!X65</f>
        <v>3.8912242366101089E-8</v>
      </c>
      <c r="Y65" s="1">
        <f>KPP!Y65-'Kppa 0.2.3'!Y65</f>
        <v>2.1133241740910029E-13</v>
      </c>
      <c r="Z65" s="1">
        <f>KPP!Z65-'Kppa 0.2.3'!Z65</f>
        <v>8.3601427214402378E-9</v>
      </c>
      <c r="AA65" s="1">
        <f>KPP!AA65-'Kppa 0.2.3'!AA65</f>
        <v>1.9018299384507015E-4</v>
      </c>
      <c r="AB65" s="1">
        <f>KPP!AB65-'Kppa 0.2.3'!AB65</f>
        <v>4.201747914111042E-12</v>
      </c>
      <c r="AC65" s="1">
        <f>KPP!AC65-'Kppa 0.2.3'!AC65</f>
        <v>-3.0847707787000148E-26</v>
      </c>
      <c r="AD65" s="1">
        <f>KPP!AD65-'Kppa 0.2.3'!AD65</f>
        <v>-5.5607851671699363E-6</v>
      </c>
      <c r="AE65" s="1">
        <f>KPP!AE65-'Kppa 0.2.3'!AE65</f>
        <v>8.0595429123001168E-7</v>
      </c>
      <c r="AF65" s="1">
        <f>KPP!AF65-'Kppa 0.2.3'!AF65</f>
        <v>1.0578368076500288E-7</v>
      </c>
      <c r="AG65" s="1">
        <f>KPP!AG65-'Kppa 0.2.3'!AG65</f>
        <v>-3.0481357888100484E-9</v>
      </c>
      <c r="AH65" s="1">
        <f>KPP!AH65-'Kppa 0.2.3'!AH65</f>
        <v>-1.2988006075830127E-9</v>
      </c>
      <c r="AI65" s="1">
        <f>KPP!AI65-'Kppa 0.2.3'!AI65</f>
        <v>7.5744737568000501E-12</v>
      </c>
      <c r="AJ65" s="1">
        <f>KPP!AJ65-'Kppa 0.2.3'!AJ65</f>
        <v>4.7687602620598285E-9</v>
      </c>
      <c r="AK65" s="1">
        <f>KPP!AK65-'Kppa 0.2.3'!AK65</f>
        <v>-3.8407288157600148E-11</v>
      </c>
      <c r="AL65" s="1">
        <f>KPP!AL65-'Kppa 0.2.3'!AL65</f>
        <v>2.5508698958164044E-4</v>
      </c>
      <c r="AM65" s="1">
        <f>KPP!AM65-'Kppa 0.2.3'!AM65</f>
        <v>4.225629542979888E-9</v>
      </c>
      <c r="AN65" s="1">
        <f>KPP!AN65-'Kppa 0.2.3'!AN65</f>
        <v>2.2496359782290088E-12</v>
      </c>
      <c r="AO65" s="1">
        <f>KPP!AO65-'Kppa 0.2.3'!AO65</f>
        <v>2.9103365199301123E-4</v>
      </c>
      <c r="AP65" s="1">
        <f>KPP!AP65-'Kppa 0.2.3'!AP65</f>
        <v>1.8719341855704966E-9</v>
      </c>
      <c r="AQ65" s="1">
        <f>KPP!AQ65-'Kppa 0.2.3'!AQ65</f>
        <v>-3.5379086442965946E-6</v>
      </c>
      <c r="AR65" s="1">
        <f>KPP!AR65-'Kppa 0.2.3'!AR65</f>
        <v>6.0627608580027248E-6</v>
      </c>
      <c r="AS65" s="1">
        <f>KPP!AS65-'Kppa 0.2.3'!AS65</f>
        <v>1.2108344593599891E-8</v>
      </c>
      <c r="AT65" s="1">
        <f>KPP!AT65-'Kppa 0.2.3'!AT65</f>
        <v>-1.6949145379298975E-7</v>
      </c>
      <c r="AU65" s="1">
        <f>KPP!AU65-'Kppa 0.2.3'!AU65</f>
        <v>-9.641607068782041E-13</v>
      </c>
      <c r="AV65" s="1">
        <f>KPP!AV65-'Kppa 0.2.3'!AV65</f>
        <v>0.10808880509247842</v>
      </c>
      <c r="AW65" s="1">
        <f>KPP!AW65-'Kppa 0.2.3'!AW65</f>
        <v>-1.5259440468920536E-9</v>
      </c>
      <c r="AX65" s="1" t="e">
        <f>KPP!AX65-'Kppa 0.2.3'!AX65</f>
        <v>#VALUE!</v>
      </c>
      <c r="AY65" s="1">
        <f>KPP!AY65-'Kppa 0.2.3'!AY65</f>
        <v>2.8990633545489968E-17</v>
      </c>
      <c r="AZ65" s="1">
        <f>KPP!AZ65-'Kppa 0.2.3'!AZ65</f>
        <v>3.5679376122120939E-23</v>
      </c>
      <c r="BA65" s="1">
        <f>KPP!BA65-'Kppa 0.2.3'!BA65</f>
        <v>1.6452556162888104E-44</v>
      </c>
      <c r="BB65" s="1" t="e">
        <f>KPP!BB65-'Kppa 0.2.3'!BB65</f>
        <v>#VALUE!</v>
      </c>
      <c r="BC65" s="1">
        <f>KPP!BC65-'Kppa 0.2.3'!BC65</f>
        <v>2.5977876544509824E-15</v>
      </c>
      <c r="BD65" s="1">
        <f>KPP!BD65-'Kppa 0.2.3'!BD65</f>
        <v>1.3165907835790969E-4</v>
      </c>
      <c r="BE65" s="1">
        <f>KPP!BE65-'Kppa 0.2.3'!BE65</f>
        <v>3.4023262075100549E-5</v>
      </c>
      <c r="BF65" s="1">
        <f>KPP!BF65-'Kppa 0.2.3'!BF65</f>
        <v>-1.4347060858710056E-5</v>
      </c>
      <c r="BG65" s="1" t="e">
        <f>KPP!BG65-'Kppa 0.2.3'!BG65</f>
        <v>#VALUE!</v>
      </c>
      <c r="BH65" s="1">
        <f>KPP!BH65-'Kppa 0.2.3'!BH65</f>
        <v>1.2042121951331974E-4</v>
      </c>
      <c r="BI65" s="1">
        <f>KPP!BI65-'Kppa 0.2.3'!BI65</f>
        <v>-2.444854441489841E-5</v>
      </c>
      <c r="BJ65" s="1">
        <f>KPP!BJ65-'Kppa 0.2.3'!BJ65</f>
        <v>-2.3422178382370446E-6</v>
      </c>
      <c r="BK65" s="1">
        <f>KPP!BK65-'Kppa 0.2.3'!BK65</f>
        <v>-3.2613154496702323E-4</v>
      </c>
      <c r="BL65" s="1">
        <f>KPP!BL65-'Kppa 0.2.3'!BL65</f>
        <v>1.6248098333710374E-8</v>
      </c>
      <c r="BM65" s="1">
        <f>KPP!BM65-'Kppa 0.2.3'!BM65</f>
        <v>-3.397009246844929E-10</v>
      </c>
      <c r="BN65" s="1">
        <f>KPP!BN65-'Kppa 0.2.3'!BN65</f>
        <v>-3.1862893986299896E-13</v>
      </c>
      <c r="BO65" s="1">
        <f>KPP!BO65-'Kppa 0.2.3'!BO65</f>
        <v>2.3062195329398425E-8</v>
      </c>
      <c r="BP65" s="1">
        <f>KPP!BP65-'Kppa 0.2.3'!BP65</f>
        <v>-7.6623116190320357E-11</v>
      </c>
      <c r="BQ65" s="1">
        <f>KPP!BQ65-'Kppa 0.2.3'!BQ65</f>
        <v>1.4330588566510131E-7</v>
      </c>
      <c r="BR65" s="1">
        <f>KPP!BR65-'Kppa 0.2.3'!BR65</f>
        <v>-1.2849924704489797E-10</v>
      </c>
      <c r="BS65" s="1">
        <f>KPP!BS65-'Kppa 0.2.3'!BS65</f>
        <v>-1.4562042147600596E-6</v>
      </c>
      <c r="BT65" s="1">
        <f>KPP!BT65-'Kppa 0.2.3'!BT65</f>
        <v>-1.1866515983520015E-6</v>
      </c>
      <c r="BU65" s="1">
        <f>KPP!BU65-'Kppa 0.2.3'!BU65</f>
        <v>1.9932032559529378E-8</v>
      </c>
      <c r="BV65" s="1">
        <f>KPP!BV65-'Kppa 0.2.3'!BV65</f>
        <v>6.9941002794180035E-8</v>
      </c>
      <c r="BW65" s="1">
        <f>KPP!BW65-'Kppa 0.2.3'!BW65</f>
        <v>-3.1160812763420396E-11</v>
      </c>
      <c r="BX65" s="1">
        <f>KPP!BX65-'Kppa 0.2.3'!BX65</f>
        <v>0</v>
      </c>
      <c r="BY65" s="1">
        <f>KPP!BY65-'Kppa 0.2.3'!BY65</f>
        <v>0</v>
      </c>
      <c r="BZ65" s="1">
        <f>KPP!BZ65-'Kppa 0.2.3'!BZ65</f>
        <v>0</v>
      </c>
      <c r="CA65" s="1">
        <f>KPP!CA65-'Kppa 0.2.3'!CA65</f>
        <v>0</v>
      </c>
      <c r="CB65" s="1">
        <f>KPP!CB65-'Kppa 0.2.3'!CB65</f>
        <v>0</v>
      </c>
    </row>
    <row r="66" spans="1:80" x14ac:dyDescent="0.2">
      <c r="A66" s="1">
        <f>KPP!A66-'Kppa 0.2.3'!A66</f>
        <v>0</v>
      </c>
      <c r="B66" s="1">
        <f>KPP!B66-'Kppa 0.2.3'!B66</f>
        <v>-2.4137845366020705E-6</v>
      </c>
      <c r="C66" s="1">
        <f>KPP!C66-'Kppa 0.2.3'!C66</f>
        <v>-3.0774438739599244E-6</v>
      </c>
      <c r="D66" s="1">
        <f>KPP!D66-'Kppa 0.2.3'!D66</f>
        <v>1.8281672207359767E-4</v>
      </c>
      <c r="E66" s="1">
        <f>KPP!E66-'Kppa 0.2.3'!E66</f>
        <v>4.1581832756500126E-4</v>
      </c>
      <c r="F66" s="1">
        <f>KPP!F66-'Kppa 0.2.3'!F66</f>
        <v>7.0256989534199857E-4</v>
      </c>
      <c r="G66" s="1">
        <f>KPP!G66-'Kppa 0.2.3'!G66</f>
        <v>6.0026898431829977E-4</v>
      </c>
      <c r="H66" s="1">
        <f>KPP!H66-'Kppa 0.2.3'!H66</f>
        <v>-6.3118517366900218E-6</v>
      </c>
      <c r="I66" s="1">
        <f>KPP!I66-'Kppa 0.2.3'!I66</f>
        <v>-2.361633226402593E-5</v>
      </c>
      <c r="J66" s="1">
        <f>KPP!J66-'Kppa 0.2.3'!J66</f>
        <v>2.4145295948012346E-6</v>
      </c>
      <c r="K66" s="1" t="e">
        <f>KPP!K66-'Kppa 0.2.3'!K66</f>
        <v>#VALUE!</v>
      </c>
      <c r="L66" s="1">
        <f>KPP!L66-'Kppa 0.2.3'!L66</f>
        <v>2.4914945638034036E-7</v>
      </c>
      <c r="M66" s="1">
        <f>KPP!M66-'Kppa 0.2.3'!M66</f>
        <v>-5.5957238836109822E-13</v>
      </c>
      <c r="N66" s="1">
        <f>KPP!N66-'Kppa 0.2.3'!N66</f>
        <v>1.093552143464991E-5</v>
      </c>
      <c r="O66" s="1">
        <f>KPP!O66-'Kppa 0.2.3'!O66</f>
        <v>6.3579073872640016E-5</v>
      </c>
      <c r="P66" s="1">
        <f>KPP!P66-'Kppa 0.2.3'!P66</f>
        <v>-1.2426319856348987E-7</v>
      </c>
      <c r="Q66" s="1">
        <f>KPP!Q66-'Kppa 0.2.3'!Q66</f>
        <v>-3.8609060881640038E-10</v>
      </c>
      <c r="R66" s="1">
        <f>KPP!R66-'Kppa 0.2.3'!R66</f>
        <v>-2.8093421590374007E-3</v>
      </c>
      <c r="S66" s="1">
        <f>KPP!S66-'Kppa 0.2.3'!S66</f>
        <v>-1.2917905526569999E-6</v>
      </c>
      <c r="T66" s="1">
        <f>KPP!T66-'Kppa 0.2.3'!T66</f>
        <v>-5.4342099565918792E-9</v>
      </c>
      <c r="U66" s="1">
        <f>KPP!U66-'Kppa 0.2.3'!U66</f>
        <v>9.3071316044010532E-7</v>
      </c>
      <c r="V66" s="1">
        <f>KPP!V66-'Kppa 0.2.3'!V66</f>
        <v>2.0556098629803676E-6</v>
      </c>
      <c r="W66" s="1">
        <f>KPP!W66-'Kppa 0.2.3'!W66</f>
        <v>-2.8102908798089197E-15</v>
      </c>
      <c r="X66" s="1">
        <f>KPP!X66-'Kppa 0.2.3'!X66</f>
        <v>3.9741623735693558E-8</v>
      </c>
      <c r="Y66" s="1">
        <f>KPP!Y66-'Kppa 0.2.3'!Y66</f>
        <v>2.1307166491340664E-13</v>
      </c>
      <c r="Z66" s="1">
        <f>KPP!Z66-'Kppa 0.2.3'!Z66</f>
        <v>8.4508855646601483E-9</v>
      </c>
      <c r="AA66" s="1">
        <f>KPP!AA66-'Kppa 0.2.3'!AA66</f>
        <v>1.8980522078741041E-4</v>
      </c>
      <c r="AB66" s="1">
        <f>KPP!AB66-'Kppa 0.2.3'!AB66</f>
        <v>4.2034092688300729E-12</v>
      </c>
      <c r="AC66" s="1">
        <f>KPP!AC66-'Kppa 0.2.3'!AC66</f>
        <v>-3.1160339877430262E-26</v>
      </c>
      <c r="AD66" s="1">
        <f>KPP!AD66-'Kppa 0.2.3'!AD66</f>
        <v>-5.5142904086301694E-6</v>
      </c>
      <c r="AE66" s="1">
        <f>KPP!AE66-'Kppa 0.2.3'!AE66</f>
        <v>8.2594924182997562E-7</v>
      </c>
      <c r="AF66" s="1">
        <f>KPP!AF66-'Kppa 0.2.3'!AF66</f>
        <v>1.0829477307600414E-7</v>
      </c>
      <c r="AG66" s="1">
        <f>KPP!AG66-'Kppa 0.2.3'!AG66</f>
        <v>-3.053394480740055E-9</v>
      </c>
      <c r="AH66" s="1">
        <f>KPP!AH66-'Kppa 0.2.3'!AH66</f>
        <v>-1.3289957614140429E-9</v>
      </c>
      <c r="AI66" s="1">
        <f>KPP!AI66-'Kppa 0.2.3'!AI66</f>
        <v>7.5655827757300319E-12</v>
      </c>
      <c r="AJ66" s="1">
        <f>KPP!AJ66-'Kppa 0.2.3'!AJ66</f>
        <v>4.6423490335697337E-9</v>
      </c>
      <c r="AK66" s="1">
        <f>KPP!AK66-'Kppa 0.2.3'!AK66</f>
        <v>-3.7918992109299869E-11</v>
      </c>
      <c r="AL66" s="1">
        <f>KPP!AL66-'Kppa 0.2.3'!AL66</f>
        <v>2.548193611026494E-4</v>
      </c>
      <c r="AM66" s="1">
        <f>KPP!AM66-'Kppa 0.2.3'!AM66</f>
        <v>5.2968373613502263E-9</v>
      </c>
      <c r="AN66" s="1">
        <f>KPP!AN66-'Kppa 0.2.3'!AN66</f>
        <v>2.2442532707839611E-12</v>
      </c>
      <c r="AO66" s="1">
        <f>KPP!AO66-'Kppa 0.2.3'!AO66</f>
        <v>2.9049333565300817E-4</v>
      </c>
      <c r="AP66" s="1">
        <f>KPP!AP66-'Kppa 0.2.3'!AP66</f>
        <v>3.5905896187905098E-9</v>
      </c>
      <c r="AQ66" s="1">
        <f>KPP!AQ66-'Kppa 0.2.3'!AQ66</f>
        <v>-3.5528732137968255E-6</v>
      </c>
      <c r="AR66" s="1">
        <f>KPP!AR66-'Kppa 0.2.3'!AR66</f>
        <v>7.2230746269996704E-6</v>
      </c>
      <c r="AS66" s="1">
        <f>KPP!AS66-'Kppa 0.2.3'!AS66</f>
        <v>1.1867521886669927E-8</v>
      </c>
      <c r="AT66" s="1">
        <f>KPP!AT66-'Kppa 0.2.3'!AT66</f>
        <v>-1.5852814053399949E-7</v>
      </c>
      <c r="AU66" s="1">
        <f>KPP!AU66-'Kppa 0.2.3'!AU66</f>
        <v>-9.7393326776019937E-13</v>
      </c>
      <c r="AV66" s="1" t="e">
        <f>KPP!AV66-'Kppa 0.2.3'!AV66</f>
        <v>#VALUE!</v>
      </c>
      <c r="AW66" s="1">
        <f>KPP!AW66-'Kppa 0.2.3'!AW66</f>
        <v>-1.4932124303999401E-9</v>
      </c>
      <c r="AX66" s="1">
        <f>KPP!AX66-'Kppa 0.2.3'!AX66</f>
        <v>306.12754226810767</v>
      </c>
      <c r="AY66" s="1">
        <f>KPP!AY66-'Kppa 0.2.3'!AY66</f>
        <v>2.7376067498360137E-17</v>
      </c>
      <c r="AZ66" s="1">
        <f>KPP!AZ66-'Kppa 0.2.3'!AZ66</f>
        <v>2.4477030939173994E-23</v>
      </c>
      <c r="BA66" s="1">
        <f>KPP!BA66-'Kppa 0.2.3'!BA66</f>
        <v>5.7354520128983005E-45</v>
      </c>
      <c r="BB66" s="1" t="e">
        <f>KPP!BB66-'Kppa 0.2.3'!BB66</f>
        <v>#VALUE!</v>
      </c>
      <c r="BC66" s="1">
        <f>KPP!BC66-'Kppa 0.2.3'!BC66</f>
        <v>2.3398180607109757E-15</v>
      </c>
      <c r="BD66" s="1">
        <f>KPP!BD66-'Kppa 0.2.3'!BD66</f>
        <v>1.3322754485066077E-4</v>
      </c>
      <c r="BE66" s="1">
        <f>KPP!BE66-'Kppa 0.2.3'!BE66</f>
        <v>3.4405038007799538E-5</v>
      </c>
      <c r="BF66" s="1">
        <f>KPP!BF66-'Kppa 0.2.3'!BF66</f>
        <v>-1.4281861650370081E-5</v>
      </c>
      <c r="BG66" s="1" t="e">
        <f>KPP!BG66-'Kppa 0.2.3'!BG66</f>
        <v>#VALUE!</v>
      </c>
      <c r="BH66" s="1">
        <f>KPP!BH66-'Kppa 0.2.3'!BH66</f>
        <v>1.1802008515611993E-4</v>
      </c>
      <c r="BI66" s="1">
        <f>KPP!BI66-'Kppa 0.2.3'!BI66</f>
        <v>-2.4448785223500635E-5</v>
      </c>
      <c r="BJ66" s="1">
        <f>KPP!BJ66-'Kppa 0.2.3'!BJ66</f>
        <v>-2.3174965266690084E-6</v>
      </c>
      <c r="BK66" s="1">
        <f>KPP!BK66-'Kppa 0.2.3'!BK66</f>
        <v>-3.2296864154801597E-4</v>
      </c>
      <c r="BL66" s="1">
        <f>KPP!BL66-'Kppa 0.2.3'!BL66</f>
        <v>1.5974216430829753E-8</v>
      </c>
      <c r="BM66" s="1">
        <f>KPP!BM66-'Kppa 0.2.3'!BM66</f>
        <v>-3.3344319595420278E-10</v>
      </c>
      <c r="BN66" s="1">
        <f>KPP!BN66-'Kppa 0.2.3'!BN66</f>
        <v>-3.0874530457820032E-13</v>
      </c>
      <c r="BO66" s="1">
        <f>KPP!BO66-'Kppa 0.2.3'!BO66</f>
        <v>2.4493601049900739E-8</v>
      </c>
      <c r="BP66" s="1">
        <f>KPP!BP66-'Kppa 0.2.3'!BP66</f>
        <v>-7.6313581917909594E-11</v>
      </c>
      <c r="BQ66" s="1">
        <f>KPP!BQ66-'Kppa 0.2.3'!BQ66</f>
        <v>1.4149444032820112E-7</v>
      </c>
      <c r="BR66" s="1">
        <f>KPP!BR66-'Kppa 0.2.3'!BR66</f>
        <v>-1.2023697003530276E-10</v>
      </c>
      <c r="BS66" s="1">
        <f>KPP!BS66-'Kppa 0.2.3'!BS66</f>
        <v>-1.1365837415198542E-6</v>
      </c>
      <c r="BT66" s="1">
        <f>KPP!BT66-'Kppa 0.2.3'!BT66</f>
        <v>-1.1487086810479914E-6</v>
      </c>
      <c r="BU66" s="1">
        <f>KPP!BU66-'Kppa 0.2.3'!BU66</f>
        <v>2.0269495091659583E-8</v>
      </c>
      <c r="BV66" s="1">
        <f>KPP!BV66-'Kppa 0.2.3'!BV66</f>
        <v>6.8958422479030004E-8</v>
      </c>
      <c r="BW66" s="1">
        <f>KPP!BW66-'Kppa 0.2.3'!BW66</f>
        <v>-2.9428613832190241E-11</v>
      </c>
      <c r="BX66" s="1">
        <f>KPP!BX66-'Kppa 0.2.3'!BX66</f>
        <v>0</v>
      </c>
      <c r="BY66" s="1">
        <f>KPP!BY66-'Kppa 0.2.3'!BY66</f>
        <v>0</v>
      </c>
      <c r="BZ66" s="1">
        <f>KPP!BZ66-'Kppa 0.2.3'!BZ66</f>
        <v>0</v>
      </c>
      <c r="CA66" s="1">
        <f>KPP!CA66-'Kppa 0.2.3'!CA66</f>
        <v>0</v>
      </c>
      <c r="CB66" s="1">
        <f>KPP!CB66-'Kppa 0.2.3'!CB66</f>
        <v>0</v>
      </c>
    </row>
    <row r="67" spans="1:80" x14ac:dyDescent="0.2">
      <c r="A67" s="1">
        <f>KPP!A67-'Kppa 0.2.3'!A67</f>
        <v>0</v>
      </c>
      <c r="B67" s="1">
        <f>KPP!B67-'Kppa 0.2.3'!B67</f>
        <v>-2.5250856443004288E-6</v>
      </c>
      <c r="C67" s="1">
        <f>KPP!C67-'Kppa 0.2.3'!C67</f>
        <v>-3.0825065875598329E-6</v>
      </c>
      <c r="D67" s="1">
        <f>KPP!D67-'Kppa 0.2.3'!D67</f>
        <v>1.84167083138502E-4</v>
      </c>
      <c r="E67" s="1">
        <f>KPP!E67-'Kppa 0.2.3'!E67</f>
        <v>4.1815986197260568E-4</v>
      </c>
      <c r="F67" s="1">
        <f>KPP!F67-'Kppa 0.2.3'!F67</f>
        <v>7.0278688235650075E-4</v>
      </c>
      <c r="G67" s="1">
        <f>KPP!G67-'Kppa 0.2.3'!G67</f>
        <v>6.0071914302520062E-4</v>
      </c>
      <c r="H67" s="1">
        <f>KPP!H67-'Kppa 0.2.3'!H67</f>
        <v>-6.3235473260012803E-6</v>
      </c>
      <c r="I67" s="1">
        <f>KPP!I67-'Kppa 0.2.3'!I67</f>
        <v>-2.3651364737004021E-5</v>
      </c>
      <c r="J67" s="1">
        <f>KPP!J67-'Kppa 0.2.3'!J67</f>
        <v>2.525830702398979E-6</v>
      </c>
      <c r="K67" s="1">
        <f>KPP!K67-'Kppa 0.2.3'!K67</f>
        <v>-1.1236088203540151E-18</v>
      </c>
      <c r="L67" s="1">
        <f>KPP!L67-'Kppa 0.2.3'!L67</f>
        <v>2.6080645815045045E-7</v>
      </c>
      <c r="M67" s="1">
        <f>KPP!M67-'Kppa 0.2.3'!M67</f>
        <v>-5.5556921631759541E-13</v>
      </c>
      <c r="N67" s="1">
        <f>KPP!N67-'Kppa 0.2.3'!N67</f>
        <v>1.1033276038950081E-5</v>
      </c>
      <c r="O67" s="1">
        <f>KPP!O67-'Kppa 0.2.3'!O67</f>
        <v>6.1022451037980388E-5</v>
      </c>
      <c r="P67" s="1">
        <f>KPP!P67-'Kppa 0.2.3'!P67</f>
        <v>-1.1892584202212892E-7</v>
      </c>
      <c r="Q67" s="1">
        <f>KPP!Q67-'Kppa 0.2.3'!Q67</f>
        <v>-3.6139523857029969E-10</v>
      </c>
      <c r="R67" s="1">
        <f>KPP!R67-'Kppa 0.2.3'!R67</f>
        <v>-2.8083530857880984E-3</v>
      </c>
      <c r="S67" s="1">
        <f>KPP!S67-'Kppa 0.2.3'!S67</f>
        <v>-2.4352727352559963E-7</v>
      </c>
      <c r="T67" s="1">
        <f>KPP!T67-'Kppa 0.2.3'!T67</f>
        <v>-5.1375604021630325E-9</v>
      </c>
      <c r="U67" s="1">
        <f>KPP!U67-'Kppa 0.2.3'!U67</f>
        <v>9.7355512335139949E-7</v>
      </c>
      <c r="V67" s="1">
        <f>KPP!V67-'Kppa 0.2.3'!V67</f>
        <v>2.1476649808300358E-6</v>
      </c>
      <c r="W67" s="1">
        <f>KPP!W67-'Kppa 0.2.3'!W67</f>
        <v>-1.5506619877240045E-14</v>
      </c>
      <c r="X67" s="1">
        <f>KPP!X67-'Kppa 0.2.3'!X67</f>
        <v>4.126216256319866E-8</v>
      </c>
      <c r="Y67" s="1">
        <f>KPP!Y67-'Kppa 0.2.3'!Y67</f>
        <v>2.1742121177200593E-13</v>
      </c>
      <c r="Z67" s="1">
        <f>KPP!Z67-'Kppa 0.2.3'!Z67</f>
        <v>1.8427006735960278E-8</v>
      </c>
      <c r="AA67" s="1">
        <f>KPP!AA67-'Kppa 0.2.3'!AA67</f>
        <v>1.8930019348663025E-4</v>
      </c>
      <c r="AB67" s="1">
        <f>KPP!AB67-'Kppa 0.2.3'!AB67</f>
        <v>8.6006601964799987E-12</v>
      </c>
      <c r="AC67" s="1">
        <f>KPP!AC67-'Kppa 0.2.3'!AC67</f>
        <v>-1.5758959039169968E-26</v>
      </c>
      <c r="AD67" s="1">
        <f>KPP!AD67-'Kppa 0.2.3'!AD67</f>
        <v>-5.4536110458205944E-6</v>
      </c>
      <c r="AE67" s="1">
        <f>KPP!AE67-'Kppa 0.2.3'!AE67</f>
        <v>8.6141956565002203E-7</v>
      </c>
      <c r="AF67" s="1">
        <f>KPP!AF67-'Kppa 0.2.3'!AF67</f>
        <v>1.1278998623100102E-7</v>
      </c>
      <c r="AG67" s="1">
        <f>KPP!AG67-'Kppa 0.2.3'!AG67</f>
        <v>-3.019077537680074E-9</v>
      </c>
      <c r="AH67" s="1">
        <f>KPP!AH67-'Kppa 0.2.3'!AH67</f>
        <v>-1.2722343125069973E-9</v>
      </c>
      <c r="AI67" s="1">
        <f>KPP!AI67-'Kppa 0.2.3'!AI67</f>
        <v>-1.8294352068101341E-11</v>
      </c>
      <c r="AJ67" s="1">
        <f>KPP!AJ67-'Kppa 0.2.3'!AJ67</f>
        <v>4.1883522695597558E-9</v>
      </c>
      <c r="AK67" s="1">
        <f>KPP!AK67-'Kppa 0.2.3'!AK67</f>
        <v>-1.7694213190609523E-10</v>
      </c>
      <c r="AL67" s="1">
        <f>KPP!AL67-'Kppa 0.2.3'!AL67</f>
        <v>2.5424956111821072E-4</v>
      </c>
      <c r="AM67" s="1">
        <f>KPP!AM67-'Kppa 0.2.3'!AM67</f>
        <v>6.0379294861497671E-9</v>
      </c>
      <c r="AN67" s="1">
        <f>KPP!AN67-'Kppa 0.2.3'!AN67</f>
        <v>-5.6682640707399926E-12</v>
      </c>
      <c r="AO67" s="1">
        <f>KPP!AO67-'Kppa 0.2.3'!AO67</f>
        <v>2.901651844340325E-4</v>
      </c>
      <c r="AP67" s="1">
        <f>KPP!AP67-'Kppa 0.2.3'!AP67</f>
        <v>4.6644711607606157E-9</v>
      </c>
      <c r="AQ67" s="1">
        <f>KPP!AQ67-'Kppa 0.2.3'!AQ67</f>
        <v>-3.5795154979048616E-6</v>
      </c>
      <c r="AR67" s="1">
        <f>KPP!AR67-'Kppa 0.2.3'!AR67</f>
        <v>8.4581472129946489E-6</v>
      </c>
      <c r="AS67" s="1">
        <f>KPP!AS67-'Kppa 0.2.3'!AS67</f>
        <v>1.1650409785619912E-8</v>
      </c>
      <c r="AT67" s="1">
        <f>KPP!AT67-'Kppa 0.2.3'!AT67</f>
        <v>-1.5201491103300122E-7</v>
      </c>
      <c r="AU67" s="1">
        <f>KPP!AU67-'Kppa 0.2.3'!AU67</f>
        <v>-6.0761423545768914E-13</v>
      </c>
      <c r="AV67" s="1" t="e">
        <f>KPP!AV67-'Kppa 0.2.3'!AV67</f>
        <v>#VALUE!</v>
      </c>
      <c r="AW67" s="1">
        <f>KPP!AW67-'Kppa 0.2.3'!AW67</f>
        <v>-2.8929333109079895E-8</v>
      </c>
      <c r="AX67" s="1" t="e">
        <f>KPP!AX67-'Kppa 0.2.3'!AX67</f>
        <v>#VALUE!</v>
      </c>
      <c r="AY67" s="1">
        <f>KPP!AY67-'Kppa 0.2.3'!AY67</f>
        <v>2.5793608212139954E-17</v>
      </c>
      <c r="AZ67" s="1">
        <f>KPP!AZ67-'Kppa 0.2.3'!AZ67</f>
        <v>1.6867325795444995E-23</v>
      </c>
      <c r="BA67" s="1">
        <f>KPP!BA67-'Kppa 0.2.3'!BA67</f>
        <v>2.2506121232149902E-45</v>
      </c>
      <c r="BB67" s="1" t="e">
        <f>KPP!BB67-'Kppa 0.2.3'!BB67</f>
        <v>#VALUE!</v>
      </c>
      <c r="BC67" s="1">
        <f>KPP!BC67-'Kppa 0.2.3'!BC67</f>
        <v>2.1092978342700333E-15</v>
      </c>
      <c r="BD67" s="1">
        <f>KPP!BD67-'Kppa 0.2.3'!BD67</f>
        <v>1.3469049608417875E-4</v>
      </c>
      <c r="BE67" s="1">
        <f>KPP!BE67-'Kppa 0.2.3'!BE67</f>
        <v>3.5402317367700178E-5</v>
      </c>
      <c r="BF67" s="1">
        <f>KPP!BF67-'Kppa 0.2.3'!BF67</f>
        <v>-1.4191589173219964E-5</v>
      </c>
      <c r="BG67" s="1">
        <f>KPP!BG67-'Kppa 0.2.3'!BG67</f>
        <v>-1.6798825714999227E-13</v>
      </c>
      <c r="BH67" s="1">
        <f>KPP!BH67-'Kppa 0.2.3'!BH67</f>
        <v>1.1602094557439015E-4</v>
      </c>
      <c r="BI67" s="1">
        <f>KPP!BI67-'Kppa 0.2.3'!BI67</f>
        <v>-2.4429520249502623E-5</v>
      </c>
      <c r="BJ67" s="1">
        <f>KPP!BJ67-'Kppa 0.2.3'!BJ67</f>
        <v>-2.2852087235329058E-6</v>
      </c>
      <c r="BK67" s="1">
        <f>KPP!BK67-'Kppa 0.2.3'!BK67</f>
        <v>-3.2224171793399092E-4</v>
      </c>
      <c r="BL67" s="1">
        <f>KPP!BL67-'Kppa 0.2.3'!BL67</f>
        <v>3.8661158749080438E-8</v>
      </c>
      <c r="BM67" s="1">
        <f>KPP!BM67-'Kppa 0.2.3'!BM67</f>
        <v>-4.4353607904720131E-9</v>
      </c>
      <c r="BN67" s="1">
        <f>KPP!BN67-'Kppa 0.2.3'!BN67</f>
        <v>-2.5972516811159992E-13</v>
      </c>
      <c r="BO67" s="1">
        <f>KPP!BO67-'Kppa 0.2.3'!BO67</f>
        <v>5.5496742523202062E-8</v>
      </c>
      <c r="BP67" s="1">
        <f>KPP!BP67-'Kppa 0.2.3'!BP67</f>
        <v>-6.3358715984880363E-11</v>
      </c>
      <c r="BQ67" s="1">
        <f>KPP!BQ67-'Kppa 0.2.3'!BQ67</f>
        <v>1.3388437780029968E-7</v>
      </c>
      <c r="BR67" s="1">
        <f>KPP!BR67-'Kppa 0.2.3'!BR67</f>
        <v>-3.8409037855304209E-9</v>
      </c>
      <c r="BS67" s="1">
        <f>KPP!BS67-'Kppa 0.2.3'!BS67</f>
        <v>-3.0414576566799821E-6</v>
      </c>
      <c r="BT67" s="1">
        <f>KPP!BT67-'Kppa 0.2.3'!BT67</f>
        <v>-1.6046022996130027E-7</v>
      </c>
      <c r="BU67" s="1">
        <f>KPP!BU67-'Kppa 0.2.3'!BU67</f>
        <v>2.2935113092049637E-8</v>
      </c>
      <c r="BV67" s="1">
        <f>KPP!BV67-'Kppa 0.2.3'!BV67</f>
        <v>6.4575785574730406E-8</v>
      </c>
      <c r="BW67" s="1">
        <f>KPP!BW67-'Kppa 0.2.3'!BW67</f>
        <v>-1.5887893279150189E-10</v>
      </c>
      <c r="BX67" s="1">
        <f>KPP!BX67-'Kppa 0.2.3'!BX67</f>
        <v>0</v>
      </c>
      <c r="BY67" s="1">
        <f>KPP!BY67-'Kppa 0.2.3'!BY67</f>
        <v>0</v>
      </c>
      <c r="BZ67" s="1">
        <f>KPP!BZ67-'Kppa 0.2.3'!BZ67</f>
        <v>0</v>
      </c>
      <c r="CA67" s="1">
        <f>KPP!CA67-'Kppa 0.2.3'!CA67</f>
        <v>0</v>
      </c>
      <c r="CB67" s="1">
        <f>KPP!CB67-'Kppa 0.2.3'!CB67</f>
        <v>0</v>
      </c>
    </row>
    <row r="68" spans="1:80" x14ac:dyDescent="0.2">
      <c r="A68" s="1">
        <f>KPP!A68-'Kppa 0.2.3'!A68</f>
        <v>0</v>
      </c>
      <c r="B68" s="1">
        <f>KPP!B68-'Kppa 0.2.3'!B68</f>
        <v>-2.8412244186017122E-6</v>
      </c>
      <c r="C68" s="1">
        <f>KPP!C68-'Kppa 0.2.3'!C68</f>
        <v>-3.0959106779001114E-6</v>
      </c>
      <c r="D68" s="1">
        <f>KPP!D68-'Kppa 0.2.3'!D68</f>
        <v>1.8674450963070133E-4</v>
      </c>
      <c r="E68" s="1">
        <f>KPP!E68-'Kppa 0.2.3'!E68</f>
        <v>4.2184091374309479E-4</v>
      </c>
      <c r="F68" s="1">
        <f>KPP!F68-'Kppa 0.2.3'!F68</f>
        <v>7.0659674865779926E-4</v>
      </c>
      <c r="G68" s="1">
        <f>KPP!G68-'Kppa 0.2.3'!G68</f>
        <v>6.045465594121998E-4</v>
      </c>
      <c r="H68" s="1">
        <f>KPP!H68-'Kppa 0.2.3'!H68</f>
        <v>-6.336056758669828E-6</v>
      </c>
      <c r="I68" s="1">
        <f>KPP!I68-'Kppa 0.2.3'!I68</f>
        <v>-2.3687750310974476E-5</v>
      </c>
      <c r="J68" s="1">
        <f>KPP!J68-'Kppa 0.2.3'!J68</f>
        <v>2.8419694767002623E-6</v>
      </c>
      <c r="K68" s="1">
        <f>KPP!K68-'Kppa 0.2.3'!K68</f>
        <v>-8.1875202186196789E-18</v>
      </c>
      <c r="L68" s="1">
        <f>KPP!L68-'Kppa 0.2.3'!L68</f>
        <v>2.9489966037882231E-7</v>
      </c>
      <c r="M68" s="1">
        <f>KPP!M68-'Kppa 0.2.3'!M68</f>
        <v>-4.6638560363079972E-13</v>
      </c>
      <c r="N68" s="1">
        <f>KPP!N68-'Kppa 0.2.3'!N68</f>
        <v>1.3615382956770269E-5</v>
      </c>
      <c r="O68" s="1">
        <f>KPP!O68-'Kppa 0.2.3'!O68</f>
        <v>6.1330219421759473E-5</v>
      </c>
      <c r="P68" s="1">
        <f>KPP!P68-'Kppa 0.2.3'!P68</f>
        <v>-1.1489819636095057E-7</v>
      </c>
      <c r="Q68" s="1">
        <f>KPP!Q68-'Kppa 0.2.3'!Q68</f>
        <v>-3.3510117481289978E-10</v>
      </c>
      <c r="R68" s="1">
        <f>KPP!R68-'Kppa 0.2.3'!R68</f>
        <v>-2.8068684437905986E-3</v>
      </c>
      <c r="S68" s="1">
        <f>KPP!S68-'Kppa 0.2.3'!S68</f>
        <v>-4.2820664931589952E-8</v>
      </c>
      <c r="T68" s="1">
        <f>KPP!T68-'Kppa 0.2.3'!T68</f>
        <v>-4.9361285409801703E-9</v>
      </c>
      <c r="U68" s="1">
        <f>KPP!U68-'Kppa 0.2.3'!U68</f>
        <v>1.0947916958391896E-6</v>
      </c>
      <c r="V68" s="1">
        <f>KPP!V68-'Kppa 0.2.3'!V68</f>
        <v>2.392921747191093E-6</v>
      </c>
      <c r="W68" s="1">
        <f>KPP!W68-'Kppa 0.2.3'!W68</f>
        <v>-6.643341909000264E-15</v>
      </c>
      <c r="X68" s="1">
        <f>KPP!X68-'Kppa 0.2.3'!X68</f>
        <v>4.3821613793601109E-8</v>
      </c>
      <c r="Y68" s="1">
        <f>KPP!Y68-'Kppa 0.2.3'!Y68</f>
        <v>2.0426612047990676E-13</v>
      </c>
      <c r="Z68" s="1">
        <f>KPP!Z68-'Kppa 0.2.3'!Z68</f>
        <v>5.5729695132540147E-7</v>
      </c>
      <c r="AA68" s="1">
        <f>KPP!AA68-'Kppa 0.2.3'!AA68</f>
        <v>1.874271668633699E-4</v>
      </c>
      <c r="AB68" s="1">
        <f>KPP!AB68-'Kppa 0.2.3'!AB68</f>
        <v>1.448871249015405E-10</v>
      </c>
      <c r="AC68" s="1">
        <f>KPP!AC68-'Kppa 0.2.3'!AC68</f>
        <v>-2.0722672949159503E-26</v>
      </c>
      <c r="AD68" s="1">
        <f>KPP!AD68-'Kppa 0.2.3'!AD68</f>
        <v>-5.3155021465297464E-6</v>
      </c>
      <c r="AE68" s="1">
        <f>KPP!AE68-'Kppa 0.2.3'!AE68</f>
        <v>9.4677248685002754E-7</v>
      </c>
      <c r="AF68" s="1">
        <f>KPP!AF68-'Kppa 0.2.3'!AF68</f>
        <v>1.226704820659957E-7</v>
      </c>
      <c r="AG68" s="1">
        <f>KPP!AG68-'Kppa 0.2.3'!AG68</f>
        <v>-1.1731631331590212E-9</v>
      </c>
      <c r="AH68" s="1">
        <f>KPP!AH68-'Kppa 0.2.3'!AH68</f>
        <v>-1.393047125669861E-10</v>
      </c>
      <c r="AI68" s="1">
        <f>KPP!AI68-'Kppa 0.2.3'!AI68</f>
        <v>1.0280577918330237E-9</v>
      </c>
      <c r="AJ68" s="1">
        <f>KPP!AJ68-'Kppa 0.2.3'!AJ68</f>
        <v>3.6187479303604318E-9</v>
      </c>
      <c r="AK68" s="1">
        <f>KPP!AK68-'Kppa 0.2.3'!AK68</f>
        <v>-1.8753096195639875E-9</v>
      </c>
      <c r="AL68" s="1">
        <f>KPP!AL68-'Kppa 0.2.3'!AL68</f>
        <v>2.4902573986771911E-4</v>
      </c>
      <c r="AM68" s="1">
        <f>KPP!AM68-'Kppa 0.2.3'!AM68</f>
        <v>5.5678281960400304E-9</v>
      </c>
      <c r="AN68" s="1">
        <f>KPP!AN68-'Kppa 0.2.3'!AN68</f>
        <v>2.0439756364919798E-10</v>
      </c>
      <c r="AO68" s="1">
        <f>KPP!AO68-'Kppa 0.2.3'!AO68</f>
        <v>2.9541565483903742E-4</v>
      </c>
      <c r="AP68" s="1">
        <f>KPP!AP68-'Kppa 0.2.3'!AP68</f>
        <v>2.9368762265897261E-9</v>
      </c>
      <c r="AQ68" s="1">
        <f>KPP!AQ68-'Kppa 0.2.3'!AQ68</f>
        <v>-3.6390435226990592E-6</v>
      </c>
      <c r="AR68" s="1">
        <f>KPP!AR68-'Kppa 0.2.3'!AR68</f>
        <v>8.9051391409938896E-6</v>
      </c>
      <c r="AS68" s="1">
        <f>KPP!AS68-'Kppa 0.2.3'!AS68</f>
        <v>1.1081934693839937E-8</v>
      </c>
      <c r="AT68" s="1">
        <f>KPP!AT68-'Kppa 0.2.3'!AT68</f>
        <v>-1.4271994794800517E-7</v>
      </c>
      <c r="AU68" s="1">
        <f>KPP!AU68-'Kppa 0.2.3'!AU68</f>
        <v>-9.5445880709957091E-14</v>
      </c>
      <c r="AV68" s="1" t="e">
        <f>KPP!AV68-'Kppa 0.2.3'!AV68</f>
        <v>#VALUE!</v>
      </c>
      <c r="AW68" s="1">
        <f>KPP!AW68-'Kppa 0.2.3'!AW68</f>
        <v>-1.1270350029807956E-7</v>
      </c>
      <c r="AX68" s="1" t="e">
        <f>KPP!AX68-'Kppa 0.2.3'!AX68</f>
        <v>#VALUE!</v>
      </c>
      <c r="AY68" s="1">
        <f>KPP!AY68-'Kppa 0.2.3'!AY68</f>
        <v>2.0499572853490066E-17</v>
      </c>
      <c r="AZ68" s="1">
        <f>KPP!AZ68-'Kppa 0.2.3'!AZ68</f>
        <v>1.0381045522777022E-23</v>
      </c>
      <c r="BA68" s="1">
        <f>KPP!BA68-'Kppa 0.2.3'!BA68</f>
        <v>1.20917437248979E-45</v>
      </c>
      <c r="BB68" s="1" t="e">
        <f>KPP!BB68-'Kppa 0.2.3'!BB68</f>
        <v>#VALUE!</v>
      </c>
      <c r="BC68" s="1">
        <f>KPP!BC68-'Kppa 0.2.3'!BC68</f>
        <v>1.7380655689559839E-15</v>
      </c>
      <c r="BD68" s="1">
        <f>KPP!BD68-'Kppa 0.2.3'!BD68</f>
        <v>1.2947506986481054E-4</v>
      </c>
      <c r="BE68" s="1">
        <f>KPP!BE68-'Kppa 0.2.3'!BE68</f>
        <v>3.7521010910899349E-5</v>
      </c>
      <c r="BF68" s="1">
        <f>KPP!BF68-'Kppa 0.2.3'!BF68</f>
        <v>-1.3828521740619909E-5</v>
      </c>
      <c r="BG68" s="1">
        <f>KPP!BG68-'Kppa 0.2.3'!BG68</f>
        <v>-1.270882093687941E-12</v>
      </c>
      <c r="BH68" s="1">
        <f>KPP!BH68-'Kppa 0.2.3'!BH68</f>
        <v>1.1718220244976048E-4</v>
      </c>
      <c r="BI68" s="1">
        <f>KPP!BI68-'Kppa 0.2.3'!BI68</f>
        <v>-2.4245060129598345E-5</v>
      </c>
      <c r="BJ68" s="1">
        <f>KPP!BJ68-'Kppa 0.2.3'!BJ68</f>
        <v>-2.1732148549419511E-6</v>
      </c>
      <c r="BK68" s="1">
        <f>KPP!BK68-'Kppa 0.2.3'!BK68</f>
        <v>-3.306738256909636E-4</v>
      </c>
      <c r="BL68" s="1">
        <f>KPP!BL68-'Kppa 0.2.3'!BL68</f>
        <v>1.0097358704917964E-6</v>
      </c>
      <c r="BM68" s="1">
        <f>KPP!BM68-'Kppa 0.2.3'!BM68</f>
        <v>-1.6388848880361E-8</v>
      </c>
      <c r="BN68" s="1">
        <f>KPP!BN68-'Kppa 0.2.3'!BN68</f>
        <v>-2.4212720182921046E-13</v>
      </c>
      <c r="BO68" s="1">
        <f>KPP!BO68-'Kppa 0.2.3'!BO68</f>
        <v>4.1904063843700289E-8</v>
      </c>
      <c r="BP68" s="1">
        <f>KPP!BP68-'Kppa 0.2.3'!BP68</f>
        <v>-5.4342657248549853E-11</v>
      </c>
      <c r="BQ68" s="1">
        <f>KPP!BQ68-'Kppa 0.2.3'!BQ68</f>
        <v>-5.0048065127000438E-8</v>
      </c>
      <c r="BR68" s="1">
        <f>KPP!BR68-'Kppa 0.2.3'!BR68</f>
        <v>-1.7327612322680196E-7</v>
      </c>
      <c r="BS68" s="1">
        <f>KPP!BS68-'Kppa 0.2.3'!BS68</f>
        <v>-7.3413477957200764E-6</v>
      </c>
      <c r="BT68" s="1">
        <f>KPP!BT68-'Kppa 0.2.3'!BT68</f>
        <v>-2.278632287931015E-8</v>
      </c>
      <c r="BU68" s="1">
        <f>KPP!BU68-'Kppa 0.2.3'!BU68</f>
        <v>5.5528212579150301E-8</v>
      </c>
      <c r="BV68" s="1">
        <f>KPP!BV68-'Kppa 0.2.3'!BV68</f>
        <v>9.215335718624967E-8</v>
      </c>
      <c r="BW68" s="1">
        <f>KPP!BW68-'Kppa 0.2.3'!BW68</f>
        <v>-1.0729596303500965E-10</v>
      </c>
      <c r="BX68" s="1">
        <f>KPP!BX68-'Kppa 0.2.3'!BX68</f>
        <v>0</v>
      </c>
      <c r="BY68" s="1">
        <f>KPP!BY68-'Kppa 0.2.3'!BY68</f>
        <v>0</v>
      </c>
      <c r="BZ68" s="1">
        <f>KPP!BZ68-'Kppa 0.2.3'!BZ68</f>
        <v>0</v>
      </c>
      <c r="CA68" s="1">
        <f>KPP!CA68-'Kppa 0.2.3'!CA68</f>
        <v>0</v>
      </c>
      <c r="CB68" s="1">
        <f>KPP!CB68-'Kppa 0.2.3'!CB68</f>
        <v>0</v>
      </c>
    </row>
    <row r="69" spans="1:80" x14ac:dyDescent="0.2">
      <c r="A69" s="1">
        <f>KPP!A69-'Kppa 0.2.3'!A69</f>
        <v>0</v>
      </c>
      <c r="B69" s="1">
        <f>KPP!B69-'Kppa 0.2.3'!B69</f>
        <v>-3.4967913860976807E-6</v>
      </c>
      <c r="C69" s="1">
        <f>KPP!C69-'Kppa 0.2.3'!C69</f>
        <v>-3.1218903059401087E-6</v>
      </c>
      <c r="D69" s="1">
        <f>KPP!D69-'Kppa 0.2.3'!D69</f>
        <v>1.9517939709900317E-4</v>
      </c>
      <c r="E69" s="1">
        <f>KPP!E69-'Kppa 0.2.3'!E69</f>
        <v>4.3169578463839869E-4</v>
      </c>
      <c r="F69" s="1">
        <f>KPP!F69-'Kppa 0.2.3'!F69</f>
        <v>7.2294273071290063E-4</v>
      </c>
      <c r="G69" s="1">
        <f>KPP!G69-'Kppa 0.2.3'!G69</f>
        <v>6.1839274268349863E-4</v>
      </c>
      <c r="H69" s="1">
        <f>KPP!H69-'Kppa 0.2.3'!H69</f>
        <v>-6.3604116251701065E-6</v>
      </c>
      <c r="I69" s="1">
        <f>KPP!I69-'Kppa 0.2.3'!I69</f>
        <v>-2.3757909847987868E-5</v>
      </c>
      <c r="J69" s="1">
        <f>KPP!J69-'Kppa 0.2.3'!J69</f>
        <v>3.4975364441997003E-6</v>
      </c>
      <c r="K69" s="1">
        <f>KPP!K69-'Kppa 0.2.3'!K69</f>
        <v>-1.7845006537501142E-17</v>
      </c>
      <c r="L69" s="1">
        <f>KPP!L69-'Kppa 0.2.3'!L69</f>
        <v>3.6789131092895833E-7</v>
      </c>
      <c r="M69" s="1">
        <f>KPP!M69-'Kppa 0.2.3'!M69</f>
        <v>-2.7924276373359762E-13</v>
      </c>
      <c r="N69" s="1">
        <f>KPP!N69-'Kppa 0.2.3'!N69</f>
        <v>1.1822622280450133E-5</v>
      </c>
      <c r="O69" s="1">
        <f>KPP!O69-'Kppa 0.2.3'!O69</f>
        <v>6.1985023333459809E-5</v>
      </c>
      <c r="P69" s="1">
        <f>KPP!P69-'Kppa 0.2.3'!P69</f>
        <v>-1.0938226152976923E-7</v>
      </c>
      <c r="Q69" s="1">
        <f>KPP!Q69-'Kppa 0.2.3'!Q69</f>
        <v>-2.857672490506509E-10</v>
      </c>
      <c r="R69" s="1">
        <f>KPP!R69-'Kppa 0.2.3'!R69</f>
        <v>-2.8209895350583009E-3</v>
      </c>
      <c r="S69" s="1">
        <f>KPP!S69-'Kppa 0.2.3'!S69</f>
        <v>-1.3214974299719896E-8</v>
      </c>
      <c r="T69" s="1">
        <f>KPP!T69-'Kppa 0.2.3'!T69</f>
        <v>-1.294074454873008E-8</v>
      </c>
      <c r="U69" s="1">
        <f>KPP!U69-'Kppa 0.2.3'!U69</f>
        <v>1.3451630911497786E-6</v>
      </c>
      <c r="V69" s="1">
        <f>KPP!V69-'Kppa 0.2.3'!V69</f>
        <v>2.8657426057298457E-6</v>
      </c>
      <c r="W69" s="1">
        <f>KPP!W69-'Kppa 0.2.3'!W69</f>
        <v>-4.9657654211102453E-14</v>
      </c>
      <c r="X69" s="1">
        <f>KPP!X69-'Kppa 0.2.3'!X69</f>
        <v>4.5947750050298142E-8</v>
      </c>
      <c r="Y69" s="1">
        <f>KPP!Y69-'Kppa 0.2.3'!Y69</f>
        <v>1.5339263618090049E-13</v>
      </c>
      <c r="Z69" s="1">
        <f>KPP!Z69-'Kppa 0.2.3'!Z69</f>
        <v>5.9374777113800167E-7</v>
      </c>
      <c r="AA69" s="1">
        <f>KPP!AA69-'Kppa 0.2.3'!AA69</f>
        <v>1.8749586502536057E-4</v>
      </c>
      <c r="AB69" s="1">
        <f>KPP!AB69-'Kppa 0.2.3'!AB69</f>
        <v>1.9919487927251971E-10</v>
      </c>
      <c r="AC69" s="1">
        <f>KPP!AC69-'Kppa 0.2.3'!AC69</f>
        <v>-4.4142529204400345E-26</v>
      </c>
      <c r="AD69" s="1">
        <f>KPP!AD69-'Kppa 0.2.3'!AD69</f>
        <v>-5.0793520077700022E-6</v>
      </c>
      <c r="AE69" s="1">
        <f>KPP!AE69-'Kppa 0.2.3'!AE69</f>
        <v>1.0916087067999649E-6</v>
      </c>
      <c r="AF69" s="1">
        <f>KPP!AF69-'Kppa 0.2.3'!AF69</f>
        <v>1.3738138334397549E-7</v>
      </c>
      <c r="AG69" s="1">
        <f>KPP!AG69-'Kppa 0.2.3'!AG69</f>
        <v>-3.3160253734901116E-10</v>
      </c>
      <c r="AH69" s="1">
        <f>KPP!AH69-'Kppa 0.2.3'!AH69</f>
        <v>-1.2056055705799097E-10</v>
      </c>
      <c r="AI69" s="1">
        <f>KPP!AI69-'Kppa 0.2.3'!AI69</f>
        <v>2.6615829972400196E-9</v>
      </c>
      <c r="AJ69" s="1">
        <f>KPP!AJ69-'Kppa 0.2.3'!AJ69</f>
        <v>5.1896536655112661E-9</v>
      </c>
      <c r="AK69" s="1">
        <f>KPP!AK69-'Kppa 0.2.3'!AK69</f>
        <v>-6.9881010274498284E-9</v>
      </c>
      <c r="AL69" s="1">
        <f>KPP!AL69-'Kppa 0.2.3'!AL69</f>
        <v>2.41988662942191E-4</v>
      </c>
      <c r="AM69" s="1">
        <f>KPP!AM69-'Kppa 0.2.3'!AM69</f>
        <v>4.6105205022405296E-9</v>
      </c>
      <c r="AN69" s="1">
        <f>KPP!AN69-'Kppa 0.2.3'!AN69</f>
        <v>1.1400301709660022E-9</v>
      </c>
      <c r="AO69" s="1">
        <f>KPP!AO69-'Kppa 0.2.3'!AO69</f>
        <v>3.1160261971596714E-4</v>
      </c>
      <c r="AP69" s="1">
        <f>KPP!AP69-'Kppa 0.2.3'!AP69</f>
        <v>2.2340133668205214E-9</v>
      </c>
      <c r="AQ69" s="1">
        <f>KPP!AQ69-'Kppa 0.2.3'!AQ69</f>
        <v>-3.7274210528959184E-6</v>
      </c>
      <c r="AR69" s="1">
        <f>KPP!AR69-'Kppa 0.2.3'!AR69</f>
        <v>8.1191834939986496E-6</v>
      </c>
      <c r="AS69" s="1">
        <f>KPP!AS69-'Kppa 0.2.3'!AS69</f>
        <v>9.853394424030016E-9</v>
      </c>
      <c r="AT69" s="1">
        <f>KPP!AT69-'Kppa 0.2.3'!AT69</f>
        <v>-1.1363242098300411E-7</v>
      </c>
      <c r="AU69" s="1">
        <f>KPP!AU69-'Kppa 0.2.3'!AU69</f>
        <v>-8.4572613686000865E-13</v>
      </c>
      <c r="AV69" s="1" t="e">
        <f>KPP!AV69-'Kppa 0.2.3'!AV69</f>
        <v>#VALUE!</v>
      </c>
      <c r="AW69" s="1">
        <f>KPP!AW69-'Kppa 0.2.3'!AW69</f>
        <v>-1.8266527906696971E-7</v>
      </c>
      <c r="AX69" s="1">
        <f>KPP!AX69-'Kppa 0.2.3'!AX69</f>
        <v>0</v>
      </c>
      <c r="AY69" s="1">
        <f>KPP!AY69-'Kppa 0.2.3'!AY69</f>
        <v>1.1187384707132991E-17</v>
      </c>
      <c r="AZ69" s="1">
        <f>KPP!AZ69-'Kppa 0.2.3'!AZ69</f>
        <v>4.4251951322986028E-24</v>
      </c>
      <c r="BA69" s="1">
        <f>KPP!BA69-'Kppa 0.2.3'!BA69</f>
        <v>3.3079838655136799E-46</v>
      </c>
      <c r="BB69" s="1" t="e">
        <f>KPP!BB69-'Kppa 0.2.3'!BB69</f>
        <v>#VALUE!</v>
      </c>
      <c r="BC69" s="1">
        <f>KPP!BC69-'Kppa 0.2.3'!BC69</f>
        <v>1.1785960037450081E-15</v>
      </c>
      <c r="BD69" s="1">
        <f>KPP!BD69-'Kppa 0.2.3'!BD69</f>
        <v>1.1570604475667941E-4</v>
      </c>
      <c r="BE69" s="1">
        <f>KPP!BE69-'Kppa 0.2.3'!BE69</f>
        <v>3.703865950360069E-5</v>
      </c>
      <c r="BF69" s="1">
        <f>KPP!BF69-'Kppa 0.2.3'!BF69</f>
        <v>-1.3182494693629956E-5</v>
      </c>
      <c r="BG69" s="1">
        <f>KPP!BG69-'Kppa 0.2.3'!BG69</f>
        <v>-2.5041965632800731E-12</v>
      </c>
      <c r="BH69" s="1">
        <f>KPP!BH69-'Kppa 0.2.3'!BH69</f>
        <v>1.1977691207840004E-4</v>
      </c>
      <c r="BI69" s="1">
        <f>KPP!BI69-'Kppa 0.2.3'!BI69</f>
        <v>-2.3728990659298288E-5</v>
      </c>
      <c r="BJ69" s="1">
        <f>KPP!BJ69-'Kppa 0.2.3'!BJ69</f>
        <v>-1.9316549327569993E-6</v>
      </c>
      <c r="BK69" s="1">
        <f>KPP!BK69-'Kppa 0.2.3'!BK69</f>
        <v>-3.5261796957303249E-4</v>
      </c>
      <c r="BL69" s="1">
        <f>KPP!BL69-'Kppa 0.2.3'!BL69</f>
        <v>1.5739459904154981E-6</v>
      </c>
      <c r="BM69" s="1">
        <f>KPP!BM69-'Kppa 0.2.3'!BM69</f>
        <v>-2.5733573834090016E-8</v>
      </c>
      <c r="BN69" s="1">
        <f>KPP!BN69-'Kppa 0.2.3'!BN69</f>
        <v>-2.8534208373388996E-13</v>
      </c>
      <c r="BO69" s="1">
        <f>KPP!BO69-'Kppa 0.2.3'!BO69</f>
        <v>-2.4477985017599241E-8</v>
      </c>
      <c r="BP69" s="1">
        <f>KPP!BP69-'Kppa 0.2.3'!BP69</f>
        <v>-7.4254548478320644E-11</v>
      </c>
      <c r="BQ69" s="1">
        <f>KPP!BQ69-'Kppa 0.2.3'!BQ69</f>
        <v>-1.4976745020780271E-7</v>
      </c>
      <c r="BR69" s="1">
        <f>KPP!BR69-'Kppa 0.2.3'!BR69</f>
        <v>-2.6395202696759599E-7</v>
      </c>
      <c r="BS69" s="1">
        <f>KPP!BS69-'Kppa 0.2.3'!BS69</f>
        <v>-5.2675421436301079E-6</v>
      </c>
      <c r="BT69" s="1">
        <f>KPP!BT69-'Kppa 0.2.3'!BT69</f>
        <v>-9.8518547929602177E-9</v>
      </c>
      <c r="BU69" s="1">
        <f>KPP!BU69-'Kppa 0.2.3'!BU69</f>
        <v>7.7778987223699314E-8</v>
      </c>
      <c r="BV69" s="1">
        <f>KPP!BV69-'Kppa 0.2.3'!BV69</f>
        <v>1.3711147326909933E-7</v>
      </c>
      <c r="BW69" s="1">
        <f>KPP!BW69-'Kppa 0.2.3'!BW69</f>
        <v>-6.2216182147798201E-10</v>
      </c>
      <c r="BX69" s="1">
        <f>KPP!BX69-'Kppa 0.2.3'!BX69</f>
        <v>0</v>
      </c>
      <c r="BY69" s="1">
        <f>KPP!BY69-'Kppa 0.2.3'!BY69</f>
        <v>0</v>
      </c>
      <c r="BZ69" s="1">
        <f>KPP!BZ69-'Kppa 0.2.3'!BZ69</f>
        <v>0</v>
      </c>
      <c r="CA69" s="1">
        <f>KPP!CA69-'Kppa 0.2.3'!CA69</f>
        <v>0</v>
      </c>
      <c r="CB69" s="1">
        <f>KPP!CB69-'Kppa 0.2.3'!CB69</f>
        <v>0</v>
      </c>
    </row>
    <row r="70" spans="1:80" x14ac:dyDescent="0.2">
      <c r="A70" s="1">
        <f>KPP!A70-'Kppa 0.2.3'!A70</f>
        <v>0</v>
      </c>
      <c r="B70" s="1">
        <f>KPP!B70-'Kppa 0.2.3'!B70</f>
        <v>-5.1543630090987447E-6</v>
      </c>
      <c r="C70" s="1">
        <f>KPP!C70-'Kppa 0.2.3'!C70</f>
        <v>-3.1923004814296205E-6</v>
      </c>
      <c r="D70" s="1">
        <f>KPP!D70-'Kppa 0.2.3'!D70</f>
        <v>2.0478949017389836E-4</v>
      </c>
      <c r="E70" s="1">
        <f>KPP!E70-'Kppa 0.2.3'!E70</f>
        <v>4.4570869926250506E-4</v>
      </c>
      <c r="F70" s="1">
        <f>KPP!F70-'Kppa 0.2.3'!F70</f>
        <v>7.4948152453219868E-4</v>
      </c>
      <c r="G70" s="1">
        <f>KPP!G70-'Kppa 0.2.3'!G70</f>
        <v>6.4072561576889939E-4</v>
      </c>
      <c r="H70" s="1">
        <f>KPP!H70-'Kppa 0.2.3'!H70</f>
        <v>-6.3924860772696102E-6</v>
      </c>
      <c r="I70" s="1">
        <f>KPP!I70-'Kppa 0.2.3'!I70</f>
        <v>-2.3850262593994032E-5</v>
      </c>
      <c r="J70" s="1">
        <f>KPP!J70-'Kppa 0.2.3'!J70</f>
        <v>5.1551080672007643E-6</v>
      </c>
      <c r="K70" s="1">
        <f>KPP!K70-'Kppa 0.2.3'!K70</f>
        <v>-2.5697176684199218E-17</v>
      </c>
      <c r="L70" s="1">
        <f>KPP!L70-'Kppa 0.2.3'!L70</f>
        <v>5.542417695712093E-7</v>
      </c>
      <c r="M70" s="1">
        <f>KPP!M70-'Kppa 0.2.3'!M70</f>
        <v>-1.21479922685299E-13</v>
      </c>
      <c r="N70" s="1">
        <f>KPP!N70-'Kppa 0.2.3'!N70</f>
        <v>7.1946084433697696E-6</v>
      </c>
      <c r="O70" s="1">
        <f>KPP!O70-'Kppa 0.2.3'!O70</f>
        <v>6.4247028261050533E-5</v>
      </c>
      <c r="P70" s="1">
        <f>KPP!P70-'Kppa 0.2.3'!P70</f>
        <v>-9.941442941037051E-8</v>
      </c>
      <c r="Q70" s="1">
        <f>KPP!Q70-'Kppa 0.2.3'!Q70</f>
        <v>-2.2010861426795024E-10</v>
      </c>
      <c r="R70" s="1">
        <f>KPP!R70-'Kppa 0.2.3'!R70</f>
        <v>-2.8337619973936995E-3</v>
      </c>
      <c r="S70" s="1">
        <f>KPP!S70-'Kppa 0.2.3'!S70</f>
        <v>-5.9848205437780188E-9</v>
      </c>
      <c r="T70" s="1">
        <f>KPP!T70-'Kppa 0.2.3'!T70</f>
        <v>-1.2652694458479905E-8</v>
      </c>
      <c r="U70" s="1">
        <f>KPP!U70-'Kppa 0.2.3'!U70</f>
        <v>1.9774993473310742E-6</v>
      </c>
      <c r="V70" s="1">
        <f>KPP!V70-'Kppa 0.2.3'!V70</f>
        <v>4.0422879794797806E-6</v>
      </c>
      <c r="W70" s="1">
        <f>KPP!W70-'Kppa 0.2.3'!W70</f>
        <v>-7.6121045782402838E-14</v>
      </c>
      <c r="X70" s="1">
        <f>KPP!X70-'Kppa 0.2.3'!X70</f>
        <v>5.2312728297900554E-8</v>
      </c>
      <c r="Y70" s="1">
        <f>KPP!Y70-'Kppa 0.2.3'!Y70</f>
        <v>1.0214712315760006E-13</v>
      </c>
      <c r="Z70" s="1">
        <f>KPP!Z70-'Kppa 0.2.3'!Z70</f>
        <v>6.436626016858981E-7</v>
      </c>
      <c r="AA70" s="1">
        <f>KPP!AA70-'Kppa 0.2.3'!AA70</f>
        <v>1.8772661848772982E-4</v>
      </c>
      <c r="AB70" s="1">
        <f>KPP!AB70-'Kppa 0.2.3'!AB70</f>
        <v>1.9916210796864051E-10</v>
      </c>
      <c r="AC70" s="1">
        <f>KPP!AC70-'Kppa 0.2.3'!AC70</f>
        <v>-1.0021973943089895E-25</v>
      </c>
      <c r="AD70" s="1">
        <f>KPP!AD70-'Kppa 0.2.3'!AD70</f>
        <v>-4.8261438662300024E-6</v>
      </c>
      <c r="AE70" s="1">
        <f>KPP!AE70-'Kppa 0.2.3'!AE70</f>
        <v>1.4483476646900365E-6</v>
      </c>
      <c r="AF70" s="1">
        <f>KPP!AF70-'Kppa 0.2.3'!AF70</f>
        <v>1.7392979151199871E-7</v>
      </c>
      <c r="AG70" s="1">
        <f>KPP!AG70-'Kppa 0.2.3'!AG70</f>
        <v>-2.896218562379318E-10</v>
      </c>
      <c r="AH70" s="1">
        <f>KPP!AH70-'Kppa 0.2.3'!AH70</f>
        <v>-1.0733445738800712E-10</v>
      </c>
      <c r="AI70" s="1">
        <f>KPP!AI70-'Kppa 0.2.3'!AI70</f>
        <v>2.6520916485499952E-9</v>
      </c>
      <c r="AJ70" s="1">
        <f>KPP!AJ70-'Kppa 0.2.3'!AJ70</f>
        <v>8.9893180206098377E-9</v>
      </c>
      <c r="AK70" s="1">
        <f>KPP!AK70-'Kppa 0.2.3'!AK70</f>
        <v>-1.5717212542220395E-8</v>
      </c>
      <c r="AL70" s="1">
        <f>KPP!AL70-'Kppa 0.2.3'!AL70</f>
        <v>2.3256125250933901E-4</v>
      </c>
      <c r="AM70" s="1">
        <f>KPP!AM70-'Kppa 0.2.3'!AM70</f>
        <v>3.9159052461300592E-9</v>
      </c>
      <c r="AN70" s="1">
        <f>KPP!AN70-'Kppa 0.2.3'!AN70</f>
        <v>2.1066044320949849E-9</v>
      </c>
      <c r="AO70" s="1">
        <f>KPP!AO70-'Kppa 0.2.3'!AO70</f>
        <v>3.3600735334898824E-4</v>
      </c>
      <c r="AP70" s="1">
        <f>KPP!AP70-'Kppa 0.2.3'!AP70</f>
        <v>1.774689985070212E-9</v>
      </c>
      <c r="AQ70" s="1">
        <f>KPP!AQ70-'Kppa 0.2.3'!AQ70</f>
        <v>-3.9345483479960586E-6</v>
      </c>
      <c r="AR70" s="1">
        <f>KPP!AR70-'Kppa 0.2.3'!AR70</f>
        <v>7.9457925639958571E-6</v>
      </c>
      <c r="AS70" s="1">
        <f>KPP!AS70-'Kppa 0.2.3'!AS70</f>
        <v>8.6586492467803449E-9</v>
      </c>
      <c r="AT70" s="1">
        <f>KPP!AT70-'Kppa 0.2.3'!AT70</f>
        <v>-1.0673042362399827E-7</v>
      </c>
      <c r="AU70" s="1">
        <f>KPP!AU70-'Kppa 0.2.3'!AU70</f>
        <v>-3.5795168831400601E-12</v>
      </c>
      <c r="AV70" s="1" t="e">
        <f>KPP!AV70-'Kppa 0.2.3'!AV70</f>
        <v>#VALUE!</v>
      </c>
      <c r="AW70" s="1">
        <f>KPP!AW70-'Kppa 0.2.3'!AW70</f>
        <v>-2.1516481632669926E-7</v>
      </c>
      <c r="AX70" s="1">
        <f>KPP!AX70-'Kppa 0.2.3'!AX70</f>
        <v>0</v>
      </c>
      <c r="AY70" s="1">
        <f>KPP!AY70-'Kppa 0.2.3'!AY70</f>
        <v>4.4601483331839925E-18</v>
      </c>
      <c r="AZ70" s="1">
        <f>KPP!AZ70-'Kppa 0.2.3'!AZ70</f>
        <v>1.3424690533027992E-24</v>
      </c>
      <c r="BA70" s="1">
        <f>KPP!BA70-'Kppa 0.2.3'!BA70</f>
        <v>4.4880333339488993E-47</v>
      </c>
      <c r="BB70" s="1" t="e">
        <f>KPP!BB70-'Kppa 0.2.3'!BB70</f>
        <v>#VALUE!</v>
      </c>
      <c r="BC70" s="1">
        <f>KPP!BC70-'Kppa 0.2.3'!BC70</f>
        <v>6.9809855867219042E-16</v>
      </c>
      <c r="BD70" s="1">
        <f>KPP!BD70-'Kppa 0.2.3'!BD70</f>
        <v>1.014491821661398E-4</v>
      </c>
      <c r="BE70" s="1">
        <f>KPP!BE70-'Kppa 0.2.3'!BE70</f>
        <v>3.3829032505100151E-5</v>
      </c>
      <c r="BF70" s="1">
        <f>KPP!BF70-'Kppa 0.2.3'!BF70</f>
        <v>-1.2009078103986061E-5</v>
      </c>
      <c r="BG70" s="1">
        <f>KPP!BG70-'Kppa 0.2.3'!BG70</f>
        <v>-3.2458717244200842E-12</v>
      </c>
      <c r="BH70" s="1">
        <f>KPP!BH70-'Kppa 0.2.3'!BH70</f>
        <v>1.2056689257821003E-4</v>
      </c>
      <c r="BI70" s="1">
        <f>KPP!BI70-'Kppa 0.2.3'!BI70</f>
        <v>-2.2536727312397892E-5</v>
      </c>
      <c r="BJ70" s="1">
        <f>KPP!BJ70-'Kppa 0.2.3'!BJ70</f>
        <v>-1.6413899575459974E-6</v>
      </c>
      <c r="BK70" s="1">
        <f>KPP!BK70-'Kppa 0.2.3'!BK70</f>
        <v>-3.6638092634999619E-4</v>
      </c>
      <c r="BL70" s="1">
        <f>KPP!BL70-'Kppa 0.2.3'!BL70</f>
        <v>1.8272251613830971E-6</v>
      </c>
      <c r="BM70" s="1">
        <f>KPP!BM70-'Kppa 0.2.3'!BM70</f>
        <v>-2.9240376420880087E-8</v>
      </c>
      <c r="BN70" s="1">
        <f>KPP!BN70-'Kppa 0.2.3'!BN70</f>
        <v>-2.5205544757636064E-13</v>
      </c>
      <c r="BO70" s="1">
        <f>KPP!BO70-'Kppa 0.2.3'!BO70</f>
        <v>-9.8101867445696939E-8</v>
      </c>
      <c r="BP70" s="1">
        <f>KPP!BP70-'Kppa 0.2.3'!BP70</f>
        <v>-8.7387050646389883E-11</v>
      </c>
      <c r="BQ70" s="1">
        <f>KPP!BQ70-'Kppa 0.2.3'!BQ70</f>
        <v>-1.9262616805880412E-7</v>
      </c>
      <c r="BR70" s="1">
        <f>KPP!BR70-'Kppa 0.2.3'!BR70</f>
        <v>-2.1399764755790124E-7</v>
      </c>
      <c r="BS70" s="1">
        <f>KPP!BS70-'Kppa 0.2.3'!BS70</f>
        <v>-2.7445633489101093E-6</v>
      </c>
      <c r="BT70" s="1">
        <f>KPP!BT70-'Kppa 0.2.3'!BT70</f>
        <v>-5.7501891816801557E-9</v>
      </c>
      <c r="BU70" s="1">
        <f>KPP!BU70-'Kppa 0.2.3'!BU70</f>
        <v>5.4039440230798432E-8</v>
      </c>
      <c r="BV70" s="1">
        <f>KPP!BV70-'Kppa 0.2.3'!BV70</f>
        <v>1.4754640696780021E-7</v>
      </c>
      <c r="BW70" s="1">
        <f>KPP!BW70-'Kppa 0.2.3'!BW70</f>
        <v>-1.0764117957299727E-9</v>
      </c>
      <c r="BX70" s="1">
        <f>KPP!BX70-'Kppa 0.2.3'!BX70</f>
        <v>0</v>
      </c>
      <c r="BY70" s="1">
        <f>KPP!BY70-'Kppa 0.2.3'!BY70</f>
        <v>0</v>
      </c>
      <c r="BZ70" s="1">
        <f>KPP!BZ70-'Kppa 0.2.3'!BZ70</f>
        <v>0</v>
      </c>
      <c r="CA70" s="1">
        <f>KPP!CA70-'Kppa 0.2.3'!CA70</f>
        <v>0</v>
      </c>
      <c r="CB70" s="1">
        <f>KPP!CB70-'Kppa 0.2.3'!CB70</f>
        <v>0</v>
      </c>
    </row>
    <row r="71" spans="1:80" x14ac:dyDescent="0.2">
      <c r="A71" s="1">
        <f>KPP!A71-'Kppa 0.2.3'!A71</f>
        <v>0</v>
      </c>
      <c r="B71" s="1">
        <f>KPP!B71-'Kppa 0.2.3'!B71</f>
        <v>-7.3608132038979757E-6</v>
      </c>
      <c r="C71" s="1">
        <f>KPP!C71-'Kppa 0.2.3'!C71</f>
        <v>-3.2868426417592342E-6</v>
      </c>
      <c r="D71" s="1">
        <f>KPP!D71-'Kppa 0.2.3'!D71</f>
        <v>2.1519365376499594E-4</v>
      </c>
      <c r="E71" s="1">
        <f>KPP!E71-'Kppa 0.2.3'!E71</f>
        <v>4.630372342248959E-4</v>
      </c>
      <c r="F71" s="1">
        <f>KPP!F71-'Kppa 0.2.3'!F71</f>
        <v>7.8054427950920158E-4</v>
      </c>
      <c r="G71" s="1">
        <f>KPP!G71-'Kppa 0.2.3'!G71</f>
        <v>6.6816968209570254E-4</v>
      </c>
      <c r="H71" s="1">
        <f>KPP!H71-'Kppa 0.2.3'!H71</f>
        <v>-6.4353299652885471E-6</v>
      </c>
      <c r="I71" s="1">
        <f>KPP!I71-'Kppa 0.2.3'!I71</f>
        <v>-2.3974289677014538E-5</v>
      </c>
      <c r="J71" s="1">
        <f>KPP!J71-'Kppa 0.2.3'!J71</f>
        <v>7.3615582619999953E-6</v>
      </c>
      <c r="K71" s="1">
        <f>KPP!K71-'Kppa 0.2.3'!K71</f>
        <v>-3.0003867234599373E-17</v>
      </c>
      <c r="L71" s="1">
        <f>KPP!L71-'Kppa 0.2.3'!L71</f>
        <v>8.141606126204487E-7</v>
      </c>
      <c r="M71" s="1">
        <f>KPP!M71-'Kppa 0.2.3'!M71</f>
        <v>-4.1706013097020385E-14</v>
      </c>
      <c r="N71" s="1">
        <f>KPP!N71-'Kppa 0.2.3'!N71</f>
        <v>2.9381099481201253E-6</v>
      </c>
      <c r="O71" s="1">
        <f>KPP!O71-'Kppa 0.2.3'!O71</f>
        <v>6.9357808463180008E-5</v>
      </c>
      <c r="P71" s="1">
        <f>KPP!P71-'Kppa 0.2.3'!P71</f>
        <v>-8.8337332006489932E-8</v>
      </c>
      <c r="Q71" s="1">
        <f>KPP!Q71-'Kppa 0.2.3'!Q71</f>
        <v>-1.6110178272255028E-10</v>
      </c>
      <c r="R71" s="1">
        <f>KPP!R71-'Kppa 0.2.3'!R71</f>
        <v>-2.8377715585626E-3</v>
      </c>
      <c r="S71" s="1">
        <f>KPP!S71-'Kppa 0.2.3'!S71</f>
        <v>-6.267271904792987E-9</v>
      </c>
      <c r="T71" s="1">
        <f>KPP!T71-'Kppa 0.2.3'!T71</f>
        <v>-1.6939222089720246E-8</v>
      </c>
      <c r="U71" s="1">
        <f>KPP!U71-'Kppa 0.2.3'!U71</f>
        <v>2.8141968139699242E-6</v>
      </c>
      <c r="V71" s="1">
        <f>KPP!V71-'Kppa 0.2.3'!V71</f>
        <v>5.4523661850297556E-6</v>
      </c>
      <c r="W71" s="1">
        <f>KPP!W71-'Kppa 0.2.3'!W71</f>
        <v>-7.4616355311097555E-14</v>
      </c>
      <c r="X71" s="1">
        <f>KPP!X71-'Kppa 0.2.3'!X71</f>
        <v>5.3461706305499583E-8</v>
      </c>
      <c r="Y71" s="1">
        <f>KPP!Y71-'Kppa 0.2.3'!Y71</f>
        <v>5.2520142293739792E-14</v>
      </c>
      <c r="Z71" s="1">
        <f>KPP!Z71-'Kppa 0.2.3'!Z71</f>
        <v>6.6106795136579944E-7</v>
      </c>
      <c r="AA71" s="1">
        <f>KPP!AA71-'Kppa 0.2.3'!AA71</f>
        <v>1.8530261097231965E-4</v>
      </c>
      <c r="AB71" s="1">
        <f>KPP!AB71-'Kppa 0.2.3'!AB71</f>
        <v>1.8338557185147013E-10</v>
      </c>
      <c r="AC71" s="1">
        <f>KPP!AC71-'Kppa 0.2.3'!AC71</f>
        <v>-1.0801747961680315E-25</v>
      </c>
      <c r="AD71" s="1">
        <f>KPP!AD71-'Kppa 0.2.3'!AD71</f>
        <v>-4.4861859780200367E-6</v>
      </c>
      <c r="AE71" s="1">
        <f>KPP!AE71-'Kppa 0.2.3'!AE71</f>
        <v>1.8044367792199954E-6</v>
      </c>
      <c r="AF71" s="1">
        <f>KPP!AF71-'Kppa 0.2.3'!AF71</f>
        <v>2.0393031729799512E-7</v>
      </c>
      <c r="AG71" s="1">
        <f>KPP!AG71-'Kppa 0.2.3'!AG71</f>
        <v>3.8863888608021466E-11</v>
      </c>
      <c r="AH71" s="1">
        <f>KPP!AH71-'Kppa 0.2.3'!AH71</f>
        <v>-3.5602377412801157E-11</v>
      </c>
      <c r="AI71" s="1">
        <f>KPP!AI71-'Kppa 0.2.3'!AI71</f>
        <v>3.6218487428700322E-9</v>
      </c>
      <c r="AJ71" s="1">
        <f>KPP!AJ71-'Kppa 0.2.3'!AJ71</f>
        <v>1.2326396656420366E-8</v>
      </c>
      <c r="AK71" s="1">
        <f>KPP!AK71-'Kppa 0.2.3'!AK71</f>
        <v>-1.9736362668480495E-8</v>
      </c>
      <c r="AL71" s="1">
        <f>KPP!AL71-'Kppa 0.2.3'!AL71</f>
        <v>2.2068822457303912E-4</v>
      </c>
      <c r="AM71" s="1">
        <f>KPP!AM71-'Kppa 0.2.3'!AM71</f>
        <v>3.9981460830800957E-9</v>
      </c>
      <c r="AN71" s="1">
        <f>KPP!AN71-'Kppa 0.2.3'!AN71</f>
        <v>2.6790210500030188E-9</v>
      </c>
      <c r="AO71" s="1">
        <f>KPP!AO71-'Kppa 0.2.3'!AO71</f>
        <v>3.6495437895600613E-4</v>
      </c>
      <c r="AP71" s="1">
        <f>KPP!AP71-'Kppa 0.2.3'!AP71</f>
        <v>3.1007831363197912E-9</v>
      </c>
      <c r="AQ71" s="1">
        <f>KPP!AQ71-'Kppa 0.2.3'!AQ71</f>
        <v>-4.0623069516992905E-6</v>
      </c>
      <c r="AR71" s="1">
        <f>KPP!AR71-'Kppa 0.2.3'!AR71</f>
        <v>7.8805144339971767E-6</v>
      </c>
      <c r="AS71" s="1">
        <f>KPP!AS71-'Kppa 0.2.3'!AS71</f>
        <v>7.2268154902301448E-9</v>
      </c>
      <c r="AT71" s="1">
        <f>KPP!AT71-'Kppa 0.2.3'!AT71</f>
        <v>-1.0040455509290557E-7</v>
      </c>
      <c r="AU71" s="1">
        <f>KPP!AU71-'Kppa 0.2.3'!AU71</f>
        <v>-2.1977188013799612E-12</v>
      </c>
      <c r="AV71" s="1" t="e">
        <f>KPP!AV71-'Kppa 0.2.3'!AV71</f>
        <v>#VALUE!</v>
      </c>
      <c r="AW71" s="1">
        <f>KPP!AW71-'Kppa 0.2.3'!AW71</f>
        <v>-2.1128014102350078E-7</v>
      </c>
      <c r="AX71" s="1">
        <f>KPP!AX71-'Kppa 0.2.3'!AX71</f>
        <v>0</v>
      </c>
      <c r="AY71" s="1">
        <f>KPP!AY71-'Kppa 0.2.3'!AY71</f>
        <v>1.3431101473665094E-18</v>
      </c>
      <c r="AZ71" s="1">
        <f>KPP!AZ71-'Kppa 0.2.3'!AZ71</f>
        <v>3.0833000044780984E-25</v>
      </c>
      <c r="BA71" s="1">
        <f>KPP!BA71-'Kppa 0.2.3'!BA71</f>
        <v>3.4499772613878714E-48</v>
      </c>
      <c r="BB71" s="1" t="e">
        <f>KPP!BB71-'Kppa 0.2.3'!BB71</f>
        <v>#VALUE!</v>
      </c>
      <c r="BC71" s="1">
        <f>KPP!BC71-'Kppa 0.2.3'!BC71</f>
        <v>3.5662385235329668E-16</v>
      </c>
      <c r="BD71" s="1">
        <f>KPP!BD71-'Kppa 0.2.3'!BD71</f>
        <v>8.9832405213709568E-5</v>
      </c>
      <c r="BE71" s="1">
        <f>KPP!BE71-'Kppa 0.2.3'!BE71</f>
        <v>3.0214878795968916E-5</v>
      </c>
      <c r="BF71" s="1">
        <f>KPP!BF71-'Kppa 0.2.3'!BF71</f>
        <v>-1.0626434392575095E-5</v>
      </c>
      <c r="BG71" s="1">
        <f>KPP!BG71-'Kppa 0.2.3'!BG71</f>
        <v>-3.8723941060699719E-12</v>
      </c>
      <c r="BH71" s="1">
        <f>KPP!BH71-'Kppa 0.2.3'!BH71</f>
        <v>1.1855202600812974E-4</v>
      </c>
      <c r="BI71" s="1">
        <f>KPP!BI71-'Kppa 0.2.3'!BI71</f>
        <v>-2.0793781649099466E-5</v>
      </c>
      <c r="BJ71" s="1">
        <f>KPP!BJ71-'Kppa 0.2.3'!BJ71</f>
        <v>-1.3239663571090396E-6</v>
      </c>
      <c r="BK71" s="1">
        <f>KPP!BK71-'Kppa 0.2.3'!BK71</f>
        <v>-3.7085345172499506E-4</v>
      </c>
      <c r="BL71" s="1">
        <f>KPP!BL71-'Kppa 0.2.3'!BL71</f>
        <v>1.919253702702394E-6</v>
      </c>
      <c r="BM71" s="1">
        <f>KPP!BM71-'Kppa 0.2.3'!BM71</f>
        <v>-2.7536414442629887E-8</v>
      </c>
      <c r="BN71" s="1">
        <f>KPP!BN71-'Kppa 0.2.3'!BN71</f>
        <v>-1.792469069996293E-13</v>
      </c>
      <c r="BO71" s="1">
        <f>KPP!BO71-'Kppa 0.2.3'!BO71</f>
        <v>-8.287646773700078E-8</v>
      </c>
      <c r="BP71" s="1">
        <f>KPP!BP71-'Kppa 0.2.3'!BP71</f>
        <v>-7.3207426804550346E-11</v>
      </c>
      <c r="BQ71" s="1">
        <f>KPP!BQ71-'Kppa 0.2.3'!BQ71</f>
        <v>-1.4875961214649836E-7</v>
      </c>
      <c r="BR71" s="1">
        <f>KPP!BR71-'Kppa 0.2.3'!BR71</f>
        <v>-2.9269978517279147E-7</v>
      </c>
      <c r="BS71" s="1">
        <f>KPP!BS71-'Kppa 0.2.3'!BS71</f>
        <v>-3.3447694828998842E-6</v>
      </c>
      <c r="BT71" s="1">
        <f>KPP!BT71-'Kppa 0.2.3'!BT71</f>
        <v>-5.6251319303498586E-9</v>
      </c>
      <c r="BU71" s="1">
        <f>KPP!BU71-'Kppa 0.2.3'!BU71</f>
        <v>5.4034776695100411E-8</v>
      </c>
      <c r="BV71" s="1">
        <f>KPP!BV71-'Kppa 0.2.3'!BV71</f>
        <v>1.667526340833012E-7</v>
      </c>
      <c r="BW71" s="1">
        <f>KPP!BW71-'Kppa 0.2.3'!BW71</f>
        <v>-1.3186412467129123E-9</v>
      </c>
      <c r="BX71" s="1">
        <f>KPP!BX71-'Kppa 0.2.3'!BX71</f>
        <v>0</v>
      </c>
      <c r="BY71" s="1">
        <f>KPP!BY71-'Kppa 0.2.3'!BY71</f>
        <v>0</v>
      </c>
      <c r="BZ71" s="1">
        <f>KPP!BZ71-'Kppa 0.2.3'!BZ71</f>
        <v>0</v>
      </c>
      <c r="CA71" s="1">
        <f>KPP!CA71-'Kppa 0.2.3'!CA71</f>
        <v>0</v>
      </c>
      <c r="CB71" s="1">
        <f>KPP!CB71-'Kppa 0.2.3'!CB71</f>
        <v>0</v>
      </c>
    </row>
    <row r="72" spans="1:80" x14ac:dyDescent="0.2">
      <c r="A72" s="1">
        <f>KPP!A72-'Kppa 0.2.3'!A72</f>
        <v>0</v>
      </c>
      <c r="B72" s="1">
        <f>KPP!B72-'Kppa 0.2.3'!B72</f>
        <v>-9.5117492153982963E-6</v>
      </c>
      <c r="C72" s="1">
        <f>KPP!C72-'Kppa 0.2.3'!C72</f>
        <v>-3.3779405281498739E-6</v>
      </c>
      <c r="D72" s="1">
        <f>KPP!D72-'Kppa 0.2.3'!D72</f>
        <v>2.2758490987349889E-4</v>
      </c>
      <c r="E72" s="1">
        <f>KPP!E72-'Kppa 0.2.3'!E72</f>
        <v>4.8351311167709604E-4</v>
      </c>
      <c r="F72" s="1">
        <f>KPP!F72-'Kppa 0.2.3'!F72</f>
        <v>8.1317135164800033E-4</v>
      </c>
      <c r="G72" s="1">
        <f>KPP!G72-'Kppa 0.2.3'!G72</f>
        <v>6.9848808882000055E-4</v>
      </c>
      <c r="H72" s="1">
        <f>KPP!H72-'Kppa 0.2.3'!H72</f>
        <v>-6.4844530518002458E-6</v>
      </c>
      <c r="I72" s="1">
        <f>KPP!I72-'Kppa 0.2.3'!I72</f>
        <v>-2.4116352696001986E-5</v>
      </c>
      <c r="J72" s="1">
        <f>KPP!J72-'Kppa 0.2.3'!J72</f>
        <v>9.5124942734968465E-6</v>
      </c>
      <c r="K72" s="1">
        <f>KPP!K72-'Kppa 0.2.3'!K72</f>
        <v>-3.1696296080000257E-17</v>
      </c>
      <c r="L72" s="1">
        <f>KPP!L72-'Kppa 0.2.3'!L72</f>
        <v>1.0871803755203857E-6</v>
      </c>
      <c r="M72" s="1">
        <f>KPP!M72-'Kppa 0.2.3'!M72</f>
        <v>-1.228124863785016E-14</v>
      </c>
      <c r="N72" s="1">
        <f>KPP!N72-'Kppa 0.2.3'!N72</f>
        <v>-9.661098795202272E-7</v>
      </c>
      <c r="O72" s="1">
        <f>KPP!O72-'Kppa 0.2.3'!O72</f>
        <v>7.5662666336909906E-5</v>
      </c>
      <c r="P72" s="1">
        <f>KPP!P72-'Kppa 0.2.3'!P72</f>
        <v>-7.814473470135006E-8</v>
      </c>
      <c r="Q72" s="1">
        <f>KPP!Q72-'Kppa 0.2.3'!Q72</f>
        <v>-1.1633755667915969E-10</v>
      </c>
      <c r="R72" s="1">
        <f>KPP!R72-'Kppa 0.2.3'!R72</f>
        <v>-2.8336117769401994E-3</v>
      </c>
      <c r="S72" s="1">
        <f>KPP!S72-'Kppa 0.2.3'!S72</f>
        <v>-7.9939094940709294E-9</v>
      </c>
      <c r="T72" s="1">
        <f>KPP!T72-'Kppa 0.2.3'!T72</f>
        <v>-2.2807820238009916E-8</v>
      </c>
      <c r="U72" s="1">
        <f>KPP!U72-'Kppa 0.2.3'!U72</f>
        <v>3.6218148385201016E-6</v>
      </c>
      <c r="V72" s="1">
        <f>KPP!V72-'Kppa 0.2.3'!V72</f>
        <v>6.5925290998599881E-6</v>
      </c>
      <c r="W72" s="1">
        <f>KPP!W72-'Kppa 0.2.3'!W72</f>
        <v>-4.8005040321100971E-14</v>
      </c>
      <c r="X72" s="1">
        <f>KPP!X72-'Kppa 0.2.3'!X72</f>
        <v>4.6795395715399415E-8</v>
      </c>
      <c r="Y72" s="1">
        <f>KPP!Y72-'Kppa 0.2.3'!Y72</f>
        <v>2.0703055421060063E-14</v>
      </c>
      <c r="Z72" s="1">
        <f>KPP!Z72-'Kppa 0.2.3'!Z72</f>
        <v>6.8294049060399969E-7</v>
      </c>
      <c r="AA72" s="1">
        <f>KPP!AA72-'Kppa 0.2.3'!AA72</f>
        <v>1.8000918367650984E-4</v>
      </c>
      <c r="AB72" s="1">
        <f>KPP!AB72-'Kppa 0.2.3'!AB72</f>
        <v>1.7037641506316004E-10</v>
      </c>
      <c r="AC72" s="1">
        <f>KPP!AC72-'Kppa 0.2.3'!AC72</f>
        <v>-6.0661796138899007E-26</v>
      </c>
      <c r="AD72" s="1">
        <f>KPP!AD72-'Kppa 0.2.3'!AD72</f>
        <v>-4.0308104929899155E-6</v>
      </c>
      <c r="AE72" s="1">
        <f>KPP!AE72-'Kppa 0.2.3'!AE72</f>
        <v>1.9890245801098497E-6</v>
      </c>
      <c r="AF72" s="1">
        <f>KPP!AF72-'Kppa 0.2.3'!AF72</f>
        <v>2.0946109375001175E-7</v>
      </c>
      <c r="AG72" s="1">
        <f>KPP!AG72-'Kppa 0.2.3'!AG72</f>
        <v>3.8936142173402875E-10</v>
      </c>
      <c r="AH72" s="1">
        <f>KPP!AH72-'Kppa 0.2.3'!AH72</f>
        <v>4.5172167745398999E-11</v>
      </c>
      <c r="AI72" s="1">
        <f>KPP!AI72-'Kppa 0.2.3'!AI72</f>
        <v>4.2759115492600758E-9</v>
      </c>
      <c r="AJ72" s="1">
        <f>KPP!AJ72-'Kppa 0.2.3'!AJ72</f>
        <v>1.3241125001179212E-8</v>
      </c>
      <c r="AK72" s="1">
        <f>KPP!AK72-'Kppa 0.2.3'!AK72</f>
        <v>-1.6128676766839244E-8</v>
      </c>
      <c r="AL72" s="1">
        <f>KPP!AL72-'Kppa 0.2.3'!AL72</f>
        <v>2.0749467152427013E-4</v>
      </c>
      <c r="AM72" s="1">
        <f>KPP!AM72-'Kppa 0.2.3'!AM72</f>
        <v>4.3869280538699472E-9</v>
      </c>
      <c r="AN72" s="1">
        <f>KPP!AN72-'Kppa 0.2.3'!AN72</f>
        <v>2.6738636433539694E-9</v>
      </c>
      <c r="AO72" s="1">
        <f>KPP!AO72-'Kppa 0.2.3'!AO72</f>
        <v>3.9546822578301333E-4</v>
      </c>
      <c r="AP72" s="1">
        <f>KPP!AP72-'Kppa 0.2.3'!AP72</f>
        <v>5.3828964948499712E-9</v>
      </c>
      <c r="AQ72" s="1">
        <f>KPP!AQ72-'Kppa 0.2.3'!AQ72</f>
        <v>-3.9649272230019017E-6</v>
      </c>
      <c r="AR72" s="1">
        <f>KPP!AR72-'Kppa 0.2.3'!AR72</f>
        <v>7.2200633010055526E-6</v>
      </c>
      <c r="AS72" s="1">
        <f>KPP!AS72-'Kppa 0.2.3'!AS72</f>
        <v>5.5842817399689811E-9</v>
      </c>
      <c r="AT72" s="1">
        <f>KPP!AT72-'Kppa 0.2.3'!AT72</f>
        <v>-7.9349726515498737E-8</v>
      </c>
      <c r="AU72" s="1">
        <f>KPP!AU72-'Kppa 0.2.3'!AU72</f>
        <v>1.1392732543995484E-13</v>
      </c>
      <c r="AV72" s="1" t="e">
        <f>KPP!AV72-'Kppa 0.2.3'!AV72</f>
        <v>#VALUE!</v>
      </c>
      <c r="AW72" s="1">
        <f>KPP!AW72-'Kppa 0.2.3'!AW72</f>
        <v>-1.9140643142429968E-7</v>
      </c>
      <c r="AX72" s="1">
        <f>KPP!AX72-'Kppa 0.2.3'!AX72</f>
        <v>0</v>
      </c>
      <c r="AY72" s="1">
        <f>KPP!AY72-'Kppa 0.2.3'!AY72</f>
        <v>3.1855262435910078E-19</v>
      </c>
      <c r="AZ72" s="1">
        <f>KPP!AZ72-'Kppa 0.2.3'!AZ72</f>
        <v>5.7206578603053108E-26</v>
      </c>
      <c r="BA72" s="1">
        <f>KPP!BA72-'Kppa 0.2.3'!BA72</f>
        <v>1.7504451227562205E-49</v>
      </c>
      <c r="BB72" s="1" t="e">
        <f>KPP!BB72-'Kppa 0.2.3'!BB72</f>
        <v>#VALUE!</v>
      </c>
      <c r="BC72" s="1">
        <f>KPP!BC72-'Kppa 0.2.3'!BC72</f>
        <v>1.5743292902030037E-16</v>
      </c>
      <c r="BD72" s="1">
        <f>KPP!BD72-'Kppa 0.2.3'!BD72</f>
        <v>8.1151925408569879E-5</v>
      </c>
      <c r="BE72" s="1">
        <f>KPP!BE72-'Kppa 0.2.3'!BE72</f>
        <v>2.7419013509939576E-5</v>
      </c>
      <c r="BF72" s="1">
        <f>KPP!BF72-'Kppa 0.2.3'!BF72</f>
        <v>-9.3191851199149857E-6</v>
      </c>
      <c r="BG72" s="1">
        <f>KPP!BG72-'Kppa 0.2.3'!BG72</f>
        <v>-4.3090369176700826E-12</v>
      </c>
      <c r="BH72" s="1">
        <f>KPP!BH72-'Kppa 0.2.3'!BH72</f>
        <v>1.1402473684977033E-4</v>
      </c>
      <c r="BI72" s="1">
        <f>KPP!BI72-'Kppa 0.2.3'!BI72</f>
        <v>-1.878579151079994E-5</v>
      </c>
      <c r="BJ72" s="1">
        <f>KPP!BJ72-'Kppa 0.2.3'!BJ72</f>
        <v>-1.0183245241609986E-6</v>
      </c>
      <c r="BK72" s="1">
        <f>KPP!BK72-'Kppa 0.2.3'!BK72</f>
        <v>-3.7216724405203516E-4</v>
      </c>
      <c r="BL72" s="1">
        <f>KPP!BL72-'Kppa 0.2.3'!BL72</f>
        <v>1.965311053032492E-6</v>
      </c>
      <c r="BM72" s="1">
        <f>KPP!BM72-'Kppa 0.2.3'!BM72</f>
        <v>-2.3814328770639869E-8</v>
      </c>
      <c r="BN72" s="1">
        <f>KPP!BN72-'Kppa 0.2.3'!BN72</f>
        <v>-1.2012977931055983E-13</v>
      </c>
      <c r="BO72" s="1">
        <f>KPP!BO72-'Kppa 0.2.3'!BO72</f>
        <v>-4.1876524175197269E-8</v>
      </c>
      <c r="BP72" s="1">
        <f>KPP!BP72-'Kppa 0.2.3'!BP72</f>
        <v>-5.4874277461359826E-11</v>
      </c>
      <c r="BQ72" s="1">
        <f>KPP!BQ72-'Kppa 0.2.3'!BQ72</f>
        <v>-7.9211659502394791E-8</v>
      </c>
      <c r="BR72" s="1">
        <f>KPP!BR72-'Kppa 0.2.3'!BR72</f>
        <v>-4.2132845403709557E-7</v>
      </c>
      <c r="BS72" s="1">
        <f>KPP!BS72-'Kppa 0.2.3'!BS72</f>
        <v>-4.7559810251701206E-6</v>
      </c>
      <c r="BT72" s="1">
        <f>KPP!BT72-'Kppa 0.2.3'!BT72</f>
        <v>-6.0469962131099292E-9</v>
      </c>
      <c r="BU72" s="1">
        <f>KPP!BU72-'Kppa 0.2.3'!BU72</f>
        <v>6.2190499401301724E-8</v>
      </c>
      <c r="BV72" s="1">
        <f>KPP!BV72-'Kppa 0.2.3'!BV72</f>
        <v>1.8479681899379963E-7</v>
      </c>
      <c r="BW72" s="1">
        <f>KPP!BW72-'Kppa 0.2.3'!BW72</f>
        <v>-1.262819518277022E-9</v>
      </c>
      <c r="BX72" s="1">
        <f>KPP!BX72-'Kppa 0.2.3'!BX72</f>
        <v>0</v>
      </c>
      <c r="BY72" s="1">
        <f>KPP!BY72-'Kppa 0.2.3'!BY72</f>
        <v>0</v>
      </c>
      <c r="BZ72" s="1">
        <f>KPP!BZ72-'Kppa 0.2.3'!BZ72</f>
        <v>0</v>
      </c>
      <c r="CA72" s="1">
        <f>KPP!CA72-'Kppa 0.2.3'!CA72</f>
        <v>0</v>
      </c>
      <c r="CB72" s="1">
        <f>KPP!CB72-'Kppa 0.2.3'!CB72</f>
        <v>0</v>
      </c>
    </row>
    <row r="73" spans="1:80" x14ac:dyDescent="0.2">
      <c r="A73" s="1">
        <f>KPP!A73-'Kppa 0.2.3'!A73</f>
        <v>0</v>
      </c>
      <c r="B73" s="1">
        <f>KPP!B73-'Kppa 0.2.3'!B73</f>
        <v>-1.1047397940701364E-5</v>
      </c>
      <c r="C73" s="1">
        <f>KPP!C73-'Kppa 0.2.3'!C73</f>
        <v>-3.4399445561893865E-6</v>
      </c>
      <c r="D73" s="1">
        <f>KPP!D73-'Kppa 0.2.3'!D73</f>
        <v>2.4234601086060154E-4</v>
      </c>
      <c r="E73" s="1">
        <f>KPP!E73-'Kppa 0.2.3'!E73</f>
        <v>5.0644393676040067E-4</v>
      </c>
      <c r="F73" s="1">
        <f>KPP!F73-'Kppa 0.2.3'!F73</f>
        <v>8.4652502287390144E-4</v>
      </c>
      <c r="G73" s="1">
        <f>KPP!G73-'Kppa 0.2.3'!G73</f>
        <v>7.3037389281140064E-4</v>
      </c>
      <c r="H73" s="1">
        <f>KPP!H73-'Kppa 0.2.3'!H73</f>
        <v>-6.5314931939411403E-6</v>
      </c>
      <c r="I73" s="1">
        <f>KPP!I73-'Kppa 0.2.3'!I73</f>
        <v>-2.4251657514989811E-5</v>
      </c>
      <c r="J73" s="1">
        <f>KPP!J73-'Kppa 0.2.3'!J73</f>
        <v>1.1048142998900529E-5</v>
      </c>
      <c r="K73" s="1">
        <f>KPP!K73-'Kppa 0.2.3'!K73</f>
        <v>-3.2198527457000651E-17</v>
      </c>
      <c r="L73" s="1">
        <f>KPP!L73-'Kppa 0.2.3'!L73</f>
        <v>1.3092689560099263E-6</v>
      </c>
      <c r="M73" s="1">
        <f>KPP!M73-'Kppa 0.2.3'!M73</f>
        <v>-3.2645596316010133E-15</v>
      </c>
      <c r="N73" s="1">
        <f>KPP!N73-'Kppa 0.2.3'!N73</f>
        <v>-3.9635272742095939E-6</v>
      </c>
      <c r="O73" s="1">
        <f>KPP!O73-'Kppa 0.2.3'!O73</f>
        <v>8.2773675305500283E-5</v>
      </c>
      <c r="P73" s="1">
        <f>KPP!P73-'Kppa 0.2.3'!P73</f>
        <v>-6.895998730869979E-8</v>
      </c>
      <c r="Q73" s="1">
        <f>KPP!Q73-'Kppa 0.2.3'!Q73</f>
        <v>-8.4336535405210255E-11</v>
      </c>
      <c r="R73" s="1">
        <f>KPP!R73-'Kppa 0.2.3'!R73</f>
        <v>-2.8246656469390011E-3</v>
      </c>
      <c r="S73" s="1">
        <f>KPP!S73-'Kppa 0.2.3'!S73</f>
        <v>-1.0640579964020139E-8</v>
      </c>
      <c r="T73" s="1">
        <f>KPP!T73-'Kppa 0.2.3'!T73</f>
        <v>-2.9625826001359892E-8</v>
      </c>
      <c r="U73" s="1">
        <f>KPP!U73-'Kppa 0.2.3'!U73</f>
        <v>4.1877377600901128E-6</v>
      </c>
      <c r="V73" s="1">
        <f>KPP!V73-'Kppa 0.2.3'!V73</f>
        <v>7.1152594844298492E-6</v>
      </c>
      <c r="W73" s="1">
        <f>KPP!W73-'Kppa 0.2.3'!W73</f>
        <v>-8.3981872744026522E-15</v>
      </c>
      <c r="X73" s="1">
        <f>KPP!X73-'Kppa 0.2.3'!X73</f>
        <v>3.5370198018009835E-8</v>
      </c>
      <c r="Y73" s="1">
        <f>KPP!Y73-'Kppa 0.2.3'!Y73</f>
        <v>6.5351002839160018E-15</v>
      </c>
      <c r="Z73" s="1">
        <f>KPP!Z73-'Kppa 0.2.3'!Z73</f>
        <v>7.1888520464089998E-7</v>
      </c>
      <c r="AA73" s="1">
        <f>KPP!AA73-'Kppa 0.2.3'!AA73</f>
        <v>1.7274139872328065E-4</v>
      </c>
      <c r="AB73" s="1">
        <f>KPP!AB73-'Kppa 0.2.3'!AB73</f>
        <v>1.6315227211223938E-10</v>
      </c>
      <c r="AC73" s="1">
        <f>KPP!AC73-'Kppa 0.2.3'!AC73</f>
        <v>1.2690607947503019E-26</v>
      </c>
      <c r="AD73" s="1">
        <f>KPP!AD73-'Kppa 0.2.3'!AD73</f>
        <v>-3.5312936217399629E-6</v>
      </c>
      <c r="AE73" s="1">
        <f>KPP!AE73-'Kppa 0.2.3'!AE73</f>
        <v>1.938430020958018E-6</v>
      </c>
      <c r="AF73" s="1">
        <f>KPP!AF73-'Kppa 0.2.3'!AF73</f>
        <v>1.8883631414759889E-7</v>
      </c>
      <c r="AG73" s="1">
        <f>KPP!AG73-'Kppa 0.2.3'!AG73</f>
        <v>6.1473135877998166E-10</v>
      </c>
      <c r="AH73" s="1">
        <f>KPP!AH73-'Kppa 0.2.3'!AH73</f>
        <v>1.0367378984160406E-10</v>
      </c>
      <c r="AI73" s="1">
        <f>KPP!AI73-'Kppa 0.2.3'!AI73</f>
        <v>4.2191637741549226E-9</v>
      </c>
      <c r="AJ73" s="1">
        <f>KPP!AJ73-'Kppa 0.2.3'!AJ73</f>
        <v>1.210792527351002E-8</v>
      </c>
      <c r="AK73" s="1">
        <f>KPP!AK73-'Kppa 0.2.3'!AK73</f>
        <v>-8.0032603904205E-9</v>
      </c>
      <c r="AL73" s="1">
        <f>KPP!AL73-'Kppa 0.2.3'!AL73</f>
        <v>1.9365995150222044E-4</v>
      </c>
      <c r="AM73" s="1">
        <f>KPP!AM73-'Kppa 0.2.3'!AM73</f>
        <v>4.4831231298800061E-9</v>
      </c>
      <c r="AN73" s="1">
        <f>KPP!AN73-'Kppa 0.2.3'!AN73</f>
        <v>2.2983409633789851E-9</v>
      </c>
      <c r="AO73" s="1">
        <f>KPP!AO73-'Kppa 0.2.3'!AO73</f>
        <v>4.2571406250396793E-4</v>
      </c>
      <c r="AP73" s="1">
        <f>KPP!AP73-'Kppa 0.2.3'!AP73</f>
        <v>6.9771067891901899E-9</v>
      </c>
      <c r="AQ73" s="1">
        <f>KPP!AQ73-'Kppa 0.2.3'!AQ73</f>
        <v>-3.6169053772988624E-6</v>
      </c>
      <c r="AR73" s="1">
        <f>KPP!AR73-'Kppa 0.2.3'!AR73</f>
        <v>5.4543183729965916E-6</v>
      </c>
      <c r="AS73" s="1">
        <f>KPP!AS73-'Kppa 0.2.3'!AS73</f>
        <v>3.9547571828370148E-9</v>
      </c>
      <c r="AT73" s="1">
        <f>KPP!AT73-'Kppa 0.2.3'!AT73</f>
        <v>-4.2851522224297877E-8</v>
      </c>
      <c r="AU73" s="1">
        <f>KPP!AU73-'Kppa 0.2.3'!AU73</f>
        <v>1.7186573981260243E-12</v>
      </c>
      <c r="AV73" s="1" t="e">
        <f>KPP!AV73-'Kppa 0.2.3'!AV73</f>
        <v>#VALUE!</v>
      </c>
      <c r="AW73" s="1">
        <f>KPP!AW73-'Kppa 0.2.3'!AW73</f>
        <v>-1.6650662239828051E-7</v>
      </c>
      <c r="AX73" s="1">
        <f>KPP!AX73-'Kppa 0.2.3'!AX73</f>
        <v>0</v>
      </c>
      <c r="AY73" s="1">
        <f>KPP!AY73-'Kppa 0.2.3'!AY73</f>
        <v>6.2065074284759988E-20</v>
      </c>
      <c r="AZ73" s="1">
        <f>KPP!AZ73-'Kppa 0.2.3'!AZ73</f>
        <v>8.987476112245007E-27</v>
      </c>
      <c r="BA73" s="1">
        <f>KPP!BA73-'Kppa 0.2.3'!BA73</f>
        <v>6.5309910572972009E-51</v>
      </c>
      <c r="BB73" s="1" t="e">
        <f>KPP!BB73-'Kppa 0.2.3'!BB73</f>
        <v>#VALUE!</v>
      </c>
      <c r="BC73" s="1">
        <f>KPP!BC73-'Kppa 0.2.3'!BC73</f>
        <v>6.0722330508810061E-17</v>
      </c>
      <c r="BD73" s="1">
        <f>KPP!BD73-'Kppa 0.2.3'!BD73</f>
        <v>7.3835496472570046E-5</v>
      </c>
      <c r="BE73" s="1">
        <f>KPP!BE73-'Kppa 0.2.3'!BE73</f>
        <v>2.4978335773560151E-5</v>
      </c>
      <c r="BF73" s="1">
        <f>KPP!BF73-'Kppa 0.2.3'!BF73</f>
        <v>-8.2158545342969494E-6</v>
      </c>
      <c r="BG73" s="1">
        <f>KPP!BG73-'Kppa 0.2.3'!BG73</f>
        <v>-4.6735599047198393E-12</v>
      </c>
      <c r="BH73" s="1">
        <f>KPP!BH73-'Kppa 0.2.3'!BH73</f>
        <v>1.0782531251418963E-4</v>
      </c>
      <c r="BI73" s="1">
        <f>KPP!BI73-'Kppa 0.2.3'!BI73</f>
        <v>-1.68709492325992E-5</v>
      </c>
      <c r="BJ73" s="1">
        <f>KPP!BJ73-'Kppa 0.2.3'!BJ73</f>
        <v>-7.6862498564998771E-7</v>
      </c>
      <c r="BK73" s="1">
        <f>KPP!BK73-'Kppa 0.2.3'!BK73</f>
        <v>-3.7365802299799133E-4</v>
      </c>
      <c r="BL73" s="1">
        <f>KPP!BL73-'Kppa 0.2.3'!BL73</f>
        <v>2.0199865911166054E-6</v>
      </c>
      <c r="BM73" s="1">
        <f>KPP!BM73-'Kppa 0.2.3'!BM73</f>
        <v>-1.9752278998459892E-8</v>
      </c>
      <c r="BN73" s="1">
        <f>KPP!BN73-'Kppa 0.2.3'!BN73</f>
        <v>-7.9531060224079968E-14</v>
      </c>
      <c r="BO73" s="1">
        <f>KPP!BO73-'Kppa 0.2.3'!BO73</f>
        <v>7.0004116908045015E-9</v>
      </c>
      <c r="BP73" s="1">
        <f>KPP!BP73-'Kppa 0.2.3'!BP73</f>
        <v>-3.8569283214269902E-11</v>
      </c>
      <c r="BQ73" s="1">
        <f>KPP!BQ73-'Kppa 0.2.3'!BQ73</f>
        <v>-7.9270131189996683E-9</v>
      </c>
      <c r="BR73" s="1">
        <f>KPP!BR73-'Kppa 0.2.3'!BR73</f>
        <v>-5.8107894035120409E-7</v>
      </c>
      <c r="BS73" s="1">
        <f>KPP!BS73-'Kppa 0.2.3'!BS73</f>
        <v>-6.6544382792800907E-6</v>
      </c>
      <c r="BT73" s="1">
        <f>KPP!BT73-'Kppa 0.2.3'!BT73</f>
        <v>-6.5958537590100885E-9</v>
      </c>
      <c r="BU73" s="1">
        <f>KPP!BU73-'Kppa 0.2.3'!BU73</f>
        <v>7.4645886327399306E-8</v>
      </c>
      <c r="BV73" s="1">
        <f>KPP!BV73-'Kppa 0.2.3'!BV73</f>
        <v>2.0028188514460022E-7</v>
      </c>
      <c r="BW73" s="1">
        <f>KPP!BW73-'Kppa 0.2.3'!BW73</f>
        <v>-9.2500890949796692E-10</v>
      </c>
      <c r="BX73" s="1">
        <f>KPP!BX73-'Kppa 0.2.3'!BX73</f>
        <v>0</v>
      </c>
      <c r="BY73" s="1">
        <f>KPP!BY73-'Kppa 0.2.3'!BY73</f>
        <v>0</v>
      </c>
      <c r="BZ73" s="1">
        <f>KPP!BZ73-'Kppa 0.2.3'!BZ73</f>
        <v>0</v>
      </c>
      <c r="CA73" s="1">
        <f>KPP!CA73-'Kppa 0.2.3'!CA73</f>
        <v>0</v>
      </c>
      <c r="CB73" s="1">
        <f>KPP!CB73-'Kppa 0.2.3'!CB73</f>
        <v>0</v>
      </c>
    </row>
    <row r="74" spans="1:80" x14ac:dyDescent="0.2">
      <c r="A74" s="1">
        <f>KPP!A74-'Kppa 0.2.3'!A74</f>
        <v>0</v>
      </c>
      <c r="B74" s="1">
        <f>KPP!B74-'Kppa 0.2.3'!B74</f>
        <v>-1.1573063198998951E-5</v>
      </c>
      <c r="C74" s="1">
        <f>KPP!C74-'Kppa 0.2.3'!C74</f>
        <v>-3.4550701594505961E-6</v>
      </c>
      <c r="D74" s="1">
        <f>KPP!D74-'Kppa 0.2.3'!D74</f>
        <v>2.5957557164119766E-4</v>
      </c>
      <c r="E74" s="1">
        <f>KPP!E74-'Kppa 0.2.3'!E74</f>
        <v>5.3123769971710061E-4</v>
      </c>
      <c r="F74" s="1">
        <f>KPP!F74-'Kppa 0.2.3'!F74</f>
        <v>8.8077307274500236E-4</v>
      </c>
      <c r="G74" s="1">
        <f>KPP!G74-'Kppa 0.2.3'!G74</f>
        <v>7.633275245851022E-4</v>
      </c>
      <c r="H74" s="1">
        <f>KPP!H74-'Kppa 0.2.3'!H74</f>
        <v>-6.5697814136608801E-6</v>
      </c>
      <c r="I74" s="1">
        <f>KPP!I74-'Kppa 0.2.3'!I74</f>
        <v>-2.4360888678992554E-5</v>
      </c>
      <c r="J74" s="1">
        <f>KPP!J74-'Kppa 0.2.3'!J74</f>
        <v>1.157380825710097E-5</v>
      </c>
      <c r="K74" s="1">
        <f>KPP!K74-'Kppa 0.2.3'!K74</f>
        <v>-3.2455070429000545E-17</v>
      </c>
      <c r="L74" s="1">
        <f>KPP!L74-'Kppa 0.2.3'!L74</f>
        <v>1.4264931951692844E-6</v>
      </c>
      <c r="M74" s="1">
        <f>KPP!M74-'Kppa 0.2.3'!M74</f>
        <v>-8.0608913173498972E-16</v>
      </c>
      <c r="N74" s="1">
        <f>KPP!N74-'Kppa 0.2.3'!N74</f>
        <v>-5.9021041440400837E-6</v>
      </c>
      <c r="O74" s="1">
        <f>KPP!O74-'Kppa 0.2.3'!O74</f>
        <v>9.078977185518998E-5</v>
      </c>
      <c r="P74" s="1">
        <f>KPP!P74-'Kppa 0.2.3'!P74</f>
        <v>-6.0665150705630229E-8</v>
      </c>
      <c r="Q74" s="1">
        <f>KPP!Q74-'Kppa 0.2.3'!Q74</f>
        <v>-6.172082427896995E-11</v>
      </c>
      <c r="R74" s="1">
        <f>KPP!R74-'Kppa 0.2.3'!R74</f>
        <v>-2.813387165673302E-3</v>
      </c>
      <c r="S74" s="1">
        <f>KPP!S74-'Kppa 0.2.3'!S74</f>
        <v>-1.4001726873119981E-8</v>
      </c>
      <c r="T74" s="1">
        <f>KPP!T74-'Kppa 0.2.3'!T74</f>
        <v>-3.723138066190982E-8</v>
      </c>
      <c r="U74" s="1">
        <f>KPP!U74-'Kppa 0.2.3'!U74</f>
        <v>4.3657287161300712E-6</v>
      </c>
      <c r="V74" s="1">
        <f>KPP!V74-'Kppa 0.2.3'!V74</f>
        <v>6.8837965508904142E-6</v>
      </c>
      <c r="W74" s="1">
        <f>KPP!W74-'Kppa 0.2.3'!W74</f>
        <v>3.4311211608199916E-14</v>
      </c>
      <c r="X74" s="1">
        <f>KPP!X74-'Kppa 0.2.3'!X74</f>
        <v>2.3266053075219753E-8</v>
      </c>
      <c r="Y74" s="1">
        <f>KPP!Y74-'Kppa 0.2.3'!Y74</f>
        <v>1.6836684760050012E-15</v>
      </c>
      <c r="Z74" s="1">
        <f>KPP!Z74-'Kppa 0.2.3'!Z74</f>
        <v>7.6982302840570074E-7</v>
      </c>
      <c r="AA74" s="1">
        <f>KPP!AA74-'Kppa 0.2.3'!AA74</f>
        <v>1.643490714090699E-4</v>
      </c>
      <c r="AB74" s="1">
        <f>KPP!AB74-'Kppa 0.2.3'!AB74</f>
        <v>1.601463065451499E-10</v>
      </c>
      <c r="AC74" s="1">
        <f>KPP!AC74-'Kppa 0.2.3'!AC74</f>
        <v>7.9550857177096729E-26</v>
      </c>
      <c r="AD74" s="1">
        <f>KPP!AD74-'Kppa 0.2.3'!AD74</f>
        <v>-3.0707002074800878E-6</v>
      </c>
      <c r="AE74" s="1">
        <f>KPP!AE74-'Kppa 0.2.3'!AE74</f>
        <v>1.678914171231085E-6</v>
      </c>
      <c r="AF74" s="1">
        <f>KPP!AF74-'Kppa 0.2.3'!AF74</f>
        <v>1.5032007410190382E-7</v>
      </c>
      <c r="AG74" s="1">
        <f>KPP!AG74-'Kppa 0.2.3'!AG74</f>
        <v>6.842253049930098E-10</v>
      </c>
      <c r="AH74" s="1">
        <f>KPP!AH74-'Kppa 0.2.3'!AH74</f>
        <v>1.3130107814459584E-10</v>
      </c>
      <c r="AI74" s="1">
        <f>KPP!AI74-'Kppa 0.2.3'!AI74</f>
        <v>3.6633836500720691E-9</v>
      </c>
      <c r="AJ74" s="1">
        <f>KPP!AJ74-'Kppa 0.2.3'!AJ74</f>
        <v>9.7179227268699844E-9</v>
      </c>
      <c r="AK74" s="1">
        <f>KPP!AK74-'Kppa 0.2.3'!AK74</f>
        <v>1.9558052015030254E-10</v>
      </c>
      <c r="AL74" s="1">
        <f>KPP!AL74-'Kppa 0.2.3'!AL74</f>
        <v>1.7948772785445974E-4</v>
      </c>
      <c r="AM74" s="1">
        <f>KPP!AM74-'Kppa 0.2.3'!AM74</f>
        <v>4.0601107880898567E-9</v>
      </c>
      <c r="AN74" s="1">
        <f>KPP!AN74-'Kppa 0.2.3'!AN74</f>
        <v>1.8030556944660021E-9</v>
      </c>
      <c r="AO74" s="1">
        <f>KPP!AO74-'Kppa 0.2.3'!AO74</f>
        <v>4.5448556965804743E-4</v>
      </c>
      <c r="AP74" s="1">
        <f>KPP!AP74-'Kppa 0.2.3'!AP74</f>
        <v>7.2281510793202502E-9</v>
      </c>
      <c r="AQ74" s="1">
        <f>KPP!AQ74-'Kppa 0.2.3'!AQ74</f>
        <v>-3.0976496092974259E-6</v>
      </c>
      <c r="AR74" s="1">
        <f>KPP!AR74-'Kppa 0.2.3'!AR74</f>
        <v>2.1809650000009784E-6</v>
      </c>
      <c r="AS74" s="1">
        <f>KPP!AS74-'Kppa 0.2.3'!AS74</f>
        <v>2.5489916971189936E-9</v>
      </c>
      <c r="AT74" s="1">
        <f>KPP!AT74-'Kppa 0.2.3'!AT74</f>
        <v>2.4151908631939254E-9</v>
      </c>
      <c r="AU74" s="1">
        <f>KPP!AU74-'Kppa 0.2.3'!AU74</f>
        <v>2.4119489134529733E-12</v>
      </c>
      <c r="AV74" s="1" t="e">
        <f>KPP!AV74-'Kppa 0.2.3'!AV74</f>
        <v>#VALUE!</v>
      </c>
      <c r="AW74" s="1">
        <f>KPP!AW74-'Kppa 0.2.3'!AW74</f>
        <v>-1.4184534862560903E-7</v>
      </c>
      <c r="AX74" s="1">
        <f>KPP!AX74-'Kppa 0.2.3'!AX74</f>
        <v>0</v>
      </c>
      <c r="AY74" s="1">
        <f>KPP!AY74-'Kppa 0.2.3'!AY74</f>
        <v>1.003116465699303E-20</v>
      </c>
      <c r="AZ74" s="1">
        <f>KPP!AZ74-'Kppa 0.2.3'!AZ74</f>
        <v>1.2076056657243011E-27</v>
      </c>
      <c r="BA74" s="1">
        <f>KPP!BA74-'Kppa 0.2.3'!BA74</f>
        <v>1.8362924048592103E-52</v>
      </c>
      <c r="BB74" s="1" t="e">
        <f>KPP!BB74-'Kppa 0.2.3'!BB74</f>
        <v>#VALUE!</v>
      </c>
      <c r="BC74" s="1">
        <f>KPP!BC74-'Kppa 0.2.3'!BC74</f>
        <v>2.0460308975660056E-17</v>
      </c>
      <c r="BD74" s="1">
        <f>KPP!BD74-'Kppa 0.2.3'!BD74</f>
        <v>6.6660270585939575E-5</v>
      </c>
      <c r="BE74" s="1">
        <f>KPP!BE74-'Kppa 0.2.3'!BE74</f>
        <v>2.2310512379109838E-5</v>
      </c>
      <c r="BF74" s="1">
        <f>KPP!BF74-'Kppa 0.2.3'!BF74</f>
        <v>-7.3314107667430089E-6</v>
      </c>
      <c r="BG74" s="1">
        <f>KPP!BG74-'Kppa 0.2.3'!BG74</f>
        <v>-5.05861414281022E-12</v>
      </c>
      <c r="BH74" s="1">
        <f>KPP!BH74-'Kppa 0.2.3'!BH74</f>
        <v>1.006633803267501E-4</v>
      </c>
      <c r="BI74" s="1">
        <f>KPP!BI74-'Kppa 0.2.3'!BI74</f>
        <v>-1.5369667344599172E-5</v>
      </c>
      <c r="BJ74" s="1">
        <f>KPP!BJ74-'Kppa 0.2.3'!BJ74</f>
        <v>-5.8921476865799426E-7</v>
      </c>
      <c r="BK74" s="1">
        <f>KPP!BK74-'Kppa 0.2.3'!BK74</f>
        <v>-3.7634156177601685E-4</v>
      </c>
      <c r="BL74" s="1">
        <f>KPP!BL74-'Kppa 0.2.3'!BL74</f>
        <v>2.1004035633745009E-6</v>
      </c>
      <c r="BM74" s="1">
        <f>KPP!BM74-'Kppa 0.2.3'!BM74</f>
        <v>-1.6079124304204916E-8</v>
      </c>
      <c r="BN74" s="1">
        <f>KPP!BN74-'Kppa 0.2.3'!BN74</f>
        <v>-5.2995879702479896E-14</v>
      </c>
      <c r="BO74" s="1">
        <f>KPP!BO74-'Kppa 0.2.3'!BO74</f>
        <v>5.7946688289903659E-8</v>
      </c>
      <c r="BP74" s="1">
        <f>KPP!BP74-'Kppa 0.2.3'!BP74</f>
        <v>-2.5913373351309726E-11</v>
      </c>
      <c r="BQ74" s="1">
        <f>KPP!BQ74-'Kppa 0.2.3'!BQ74</f>
        <v>5.695050538819771E-8</v>
      </c>
      <c r="BR74" s="1">
        <f>KPP!BR74-'Kppa 0.2.3'!BR74</f>
        <v>-7.6699009394369294E-7</v>
      </c>
      <c r="BS74" s="1">
        <f>KPP!BS74-'Kppa 0.2.3'!BS74</f>
        <v>-8.9112872735100032E-6</v>
      </c>
      <c r="BT74" s="1">
        <f>KPP!BT74-'Kppa 0.2.3'!BT74</f>
        <v>-7.0716002264900492E-9</v>
      </c>
      <c r="BU74" s="1">
        <f>KPP!BU74-'Kppa 0.2.3'!BU74</f>
        <v>8.9166960280499547E-8</v>
      </c>
      <c r="BV74" s="1">
        <f>KPP!BV74-'Kppa 0.2.3'!BV74</f>
        <v>2.1374431892889889E-7</v>
      </c>
      <c r="BW74" s="1">
        <f>KPP!BW74-'Kppa 0.2.3'!BW74</f>
        <v>-3.3363980203894979E-10</v>
      </c>
      <c r="BX74" s="1">
        <f>KPP!BX74-'Kppa 0.2.3'!BX74</f>
        <v>0</v>
      </c>
      <c r="BY74" s="1">
        <f>KPP!BY74-'Kppa 0.2.3'!BY74</f>
        <v>0</v>
      </c>
      <c r="BZ74" s="1">
        <f>KPP!BZ74-'Kppa 0.2.3'!BZ74</f>
        <v>0</v>
      </c>
      <c r="CA74" s="1">
        <f>KPP!CA74-'Kppa 0.2.3'!CA74</f>
        <v>0</v>
      </c>
      <c r="CB74" s="1">
        <f>KPP!CB74-'Kppa 0.2.3'!CB74</f>
        <v>0</v>
      </c>
    </row>
    <row r="75" spans="1:80" x14ac:dyDescent="0.2">
      <c r="A75" s="1">
        <f>KPP!A75-'Kppa 0.2.3'!A75</f>
        <v>0</v>
      </c>
      <c r="B75" s="1">
        <f>KPP!B75-'Kppa 0.2.3'!B75</f>
        <v>-1.0797851932198288E-5</v>
      </c>
      <c r="C75" s="1">
        <f>KPP!C75-'Kppa 0.2.3'!C75</f>
        <v>-3.4106515726392908E-6</v>
      </c>
      <c r="D75" s="1">
        <f>KPP!D75-'Kppa 0.2.3'!D75</f>
        <v>2.7924288524440455E-4</v>
      </c>
      <c r="E75" s="1">
        <f>KPP!E75-'Kppa 0.2.3'!E75</f>
        <v>5.5749698223290373E-4</v>
      </c>
      <c r="F75" s="1">
        <f>KPP!F75-'Kppa 0.2.3'!F75</f>
        <v>9.1633598802489877E-4</v>
      </c>
      <c r="G75" s="1">
        <f>KPP!G75-'Kppa 0.2.3'!G75</f>
        <v>7.9727333206720125E-4</v>
      </c>
      <c r="H75" s="1">
        <f>KPP!H75-'Kppa 0.2.3'!H75</f>
        <v>-6.59660205551936E-6</v>
      </c>
      <c r="I75" s="1">
        <f>KPP!I75-'Kppa 0.2.3'!I75</f>
        <v>-2.4436574467989747E-5</v>
      </c>
      <c r="J75" s="1">
        <f>KPP!J75-'Kppa 0.2.3'!J75</f>
        <v>1.0798596990397452E-5</v>
      </c>
      <c r="K75" s="1">
        <f>KPP!K75-'Kppa 0.2.3'!K75</f>
        <v>-3.2724994023100052E-17</v>
      </c>
      <c r="L75" s="1">
        <f>KPP!L75-'Kppa 0.2.3'!L75</f>
        <v>1.3887490637690819E-6</v>
      </c>
      <c r="M75" s="1">
        <f>KPP!M75-'Kppa 0.2.3'!M75</f>
        <v>-1.9399992494691164E-16</v>
      </c>
      <c r="N75" s="1">
        <f>KPP!N75-'Kppa 0.2.3'!N75</f>
        <v>-6.7823039414799391E-6</v>
      </c>
      <c r="O75" s="1">
        <f>KPP!O75-'Kppa 0.2.3'!O75</f>
        <v>9.9936686373089563E-5</v>
      </c>
      <c r="P75" s="1">
        <f>KPP!P75-'Kppa 0.2.3'!P75</f>
        <v>-5.3211048843390733E-8</v>
      </c>
      <c r="Q75" s="1">
        <f>KPP!Q75-'Kppa 0.2.3'!Q75</f>
        <v>-4.5608302357187109E-11</v>
      </c>
      <c r="R75" s="1">
        <f>KPP!R75-'Kppa 0.2.3'!R75</f>
        <v>-2.8005769895263991E-3</v>
      </c>
      <c r="S75" s="1">
        <f>KPP!S75-'Kppa 0.2.3'!S75</f>
        <v>-1.7931984552439811E-8</v>
      </c>
      <c r="T75" s="1">
        <f>KPP!T75-'Kppa 0.2.3'!T75</f>
        <v>-4.5445292964440179E-8</v>
      </c>
      <c r="U75" s="1">
        <f>KPP!U75-'Kppa 0.2.3'!U75</f>
        <v>4.0519078860004609E-6</v>
      </c>
      <c r="V75" s="1">
        <f>KPP!V75-'Kppa 0.2.3'!V75</f>
        <v>5.8924324938596992E-6</v>
      </c>
      <c r="W75" s="1">
        <f>KPP!W75-'Kppa 0.2.3'!W75</f>
        <v>7.4954230909803816E-14</v>
      </c>
      <c r="X75" s="1">
        <f>KPP!X75-'Kppa 0.2.3'!X75</f>
        <v>1.3111939025849893E-8</v>
      </c>
      <c r="Y75" s="1">
        <f>KPP!Y75-'Kppa 0.2.3'!Y75</f>
        <v>3.4293917640999752E-16</v>
      </c>
      <c r="Z75" s="1">
        <f>KPP!Z75-'Kppa 0.2.3'!Z75</f>
        <v>8.3578993974920036E-7</v>
      </c>
      <c r="AA75" s="1">
        <f>KPP!AA75-'Kppa 0.2.3'!AA75</f>
        <v>1.5530079269670052E-4</v>
      </c>
      <c r="AB75" s="1">
        <f>KPP!AB75-'Kppa 0.2.3'!AB75</f>
        <v>1.5926625470776988E-10</v>
      </c>
      <c r="AC75" s="1">
        <f>KPP!AC75-'Kppa 0.2.3'!AC75</f>
        <v>1.2105869005059873E-25</v>
      </c>
      <c r="AD75" s="1">
        <f>KPP!AD75-'Kppa 0.2.3'!AD75</f>
        <v>-2.7253605665903367E-6</v>
      </c>
      <c r="AE75" s="1">
        <f>KPP!AE75-'Kppa 0.2.3'!AE75</f>
        <v>1.2747776723779931E-6</v>
      </c>
      <c r="AF75" s="1">
        <f>KPP!AF75-'Kppa 0.2.3'!AF75</f>
        <v>1.0416641518809852E-7</v>
      </c>
      <c r="AG75" s="1">
        <f>KPP!AG75-'Kppa 0.2.3'!AG75</f>
        <v>6.2495167391399924E-10</v>
      </c>
      <c r="AH75" s="1">
        <f>KPP!AH75-'Kppa 0.2.3'!AH75</f>
        <v>1.3137609659350357E-10</v>
      </c>
      <c r="AI75" s="1">
        <f>KPP!AI75-'Kppa 0.2.3'!AI75</f>
        <v>2.8412023167989616E-9</v>
      </c>
      <c r="AJ75" s="1">
        <f>KPP!AJ75-'Kppa 0.2.3'!AJ75</f>
        <v>6.7867282989401741E-9</v>
      </c>
      <c r="AK75" s="1">
        <f>KPP!AK75-'Kppa 0.2.3'!AK75</f>
        <v>5.5410977452793997E-9</v>
      </c>
      <c r="AL75" s="1">
        <f>KPP!AL75-'Kppa 0.2.3'!AL75</f>
        <v>1.6506341951970979E-4</v>
      </c>
      <c r="AM75" s="1">
        <f>KPP!AM75-'Kppa 0.2.3'!AM75</f>
        <v>3.19673908536605E-9</v>
      </c>
      <c r="AN75" s="1">
        <f>KPP!AN75-'Kppa 0.2.3'!AN75</f>
        <v>1.3188018792929973E-9</v>
      </c>
      <c r="AO75" s="1">
        <f>KPP!AO75-'Kppa 0.2.3'!AO75</f>
        <v>4.8071247770997694E-4</v>
      </c>
      <c r="AP75" s="1">
        <f>KPP!AP75-'Kppa 0.2.3'!AP75</f>
        <v>6.2859090068500298E-9</v>
      </c>
      <c r="AQ75" s="1">
        <f>KPP!AQ75-'Kppa 0.2.3'!AQ75</f>
        <v>-2.5520095318018465E-6</v>
      </c>
      <c r="AR75" s="1">
        <f>KPP!AR75-'Kppa 0.2.3'!AR75</f>
        <v>-2.9485967000114632E-6</v>
      </c>
      <c r="AS75" s="1">
        <f>KPP!AS75-'Kppa 0.2.3'!AS75</f>
        <v>1.4709218393189967E-9</v>
      </c>
      <c r="AT75" s="1">
        <f>KPP!AT75-'Kppa 0.2.3'!AT75</f>
        <v>4.9629699336509853E-8</v>
      </c>
      <c r="AU75" s="1">
        <f>KPP!AU75-'Kppa 0.2.3'!AU75</f>
        <v>2.426620578546973E-12</v>
      </c>
      <c r="AV75" s="1" t="e">
        <f>KPP!AV75-'Kppa 0.2.3'!AV75</f>
        <v>#VALUE!</v>
      </c>
      <c r="AW75" s="1">
        <f>KPP!AW75-'Kppa 0.2.3'!AW75</f>
        <v>-1.1882473423743919E-7</v>
      </c>
      <c r="AX75" s="1">
        <f>KPP!AX75-'Kppa 0.2.3'!AX75</f>
        <v>0</v>
      </c>
      <c r="AY75" s="1">
        <f>KPP!AY75-'Kppa 0.2.3'!AY75</f>
        <v>1.2910324834902022E-21</v>
      </c>
      <c r="AZ75" s="1">
        <f>KPP!AZ75-'Kppa 0.2.3'!AZ75</f>
        <v>1.3448381448789E-28</v>
      </c>
      <c r="BA75" s="1">
        <f>KPP!BA75-'Kppa 0.2.3'!BA75</f>
        <v>3.6891930913361691E-54</v>
      </c>
      <c r="BB75" s="1" t="e">
        <f>KPP!BB75-'Kppa 0.2.3'!BB75</f>
        <v>#VALUE!</v>
      </c>
      <c r="BC75" s="1">
        <f>KPP!BC75-'Kppa 0.2.3'!BC75</f>
        <v>5.8839748795759781E-18</v>
      </c>
      <c r="BD75" s="1">
        <f>KPP!BD75-'Kppa 0.2.3'!BD75</f>
        <v>5.9147506499259914E-5</v>
      </c>
      <c r="BE75" s="1">
        <f>KPP!BE75-'Kppa 0.2.3'!BE75</f>
        <v>1.9082780963190077E-5</v>
      </c>
      <c r="BF75" s="1">
        <f>KPP!BF75-'Kppa 0.2.3'!BF75</f>
        <v>-6.6314902885029913E-6</v>
      </c>
      <c r="BG75" s="1">
        <f>KPP!BG75-'Kppa 0.2.3'!BG75</f>
        <v>-5.4835110113900001E-12</v>
      </c>
      <c r="BH75" s="1">
        <f>KPP!BH75-'Kppa 0.2.3'!BH75</f>
        <v>9.2934463810210102E-5</v>
      </c>
      <c r="BI75" s="1">
        <f>KPP!BI75-'Kppa 0.2.3'!BI75</f>
        <v>-1.4559392582399674E-5</v>
      </c>
      <c r="BJ75" s="1">
        <f>KPP!BJ75-'Kppa 0.2.3'!BJ75</f>
        <v>-4.7377071239198491E-7</v>
      </c>
      <c r="BK75" s="1">
        <f>KPP!BK75-'Kppa 0.2.3'!BK75</f>
        <v>-3.7976765063302276E-4</v>
      </c>
      <c r="BL75" s="1">
        <f>KPP!BL75-'Kppa 0.2.3'!BL75</f>
        <v>2.2060698348142134E-6</v>
      </c>
      <c r="BM75" s="1">
        <f>KPP!BM75-'Kppa 0.2.3'!BM75</f>
        <v>-1.2948038024377076E-8</v>
      </c>
      <c r="BN75" s="1">
        <f>KPP!BN75-'Kppa 0.2.3'!BN75</f>
        <v>-3.5748104400821021E-14</v>
      </c>
      <c r="BO75" s="1">
        <f>KPP!BO75-'Kppa 0.2.3'!BO75</f>
        <v>1.0943719272789732E-7</v>
      </c>
      <c r="BP75" s="1">
        <f>KPP!BP75-'Kppa 0.2.3'!BP75</f>
        <v>-1.6857931849239977E-11</v>
      </c>
      <c r="BQ75" s="1">
        <f>KPP!BQ75-'Kppa 0.2.3'!BQ75</f>
        <v>1.1432043426289713E-7</v>
      </c>
      <c r="BR75" s="1">
        <f>KPP!BR75-'Kppa 0.2.3'!BR75</f>
        <v>-9.7435252568829557E-7</v>
      </c>
      <c r="BS75" s="1">
        <f>KPP!BS75-'Kppa 0.2.3'!BS75</f>
        <v>-1.1431807059679834E-5</v>
      </c>
      <c r="BT75" s="1">
        <f>KPP!BT75-'Kppa 0.2.3'!BT75</f>
        <v>-7.3364119279700843E-9</v>
      </c>
      <c r="BU75" s="1">
        <f>KPP!BU75-'Kppa 0.2.3'!BU75</f>
        <v>1.0413214562990073E-7</v>
      </c>
      <c r="BV75" s="1">
        <f>KPP!BV75-'Kppa 0.2.3'!BV75</f>
        <v>2.253850858596999E-7</v>
      </c>
      <c r="BW75" s="1">
        <f>KPP!BW75-'Kppa 0.2.3'!BW75</f>
        <v>5.3523182428602503E-10</v>
      </c>
      <c r="BX75" s="1">
        <f>KPP!BX75-'Kppa 0.2.3'!BX75</f>
        <v>0</v>
      </c>
      <c r="BY75" s="1">
        <f>KPP!BY75-'Kppa 0.2.3'!BY75</f>
        <v>0</v>
      </c>
      <c r="BZ75" s="1">
        <f>KPP!BZ75-'Kppa 0.2.3'!BZ75</f>
        <v>0</v>
      </c>
      <c r="CA75" s="1">
        <f>KPP!CA75-'Kppa 0.2.3'!CA75</f>
        <v>0</v>
      </c>
      <c r="CB75" s="1">
        <f>KPP!CB75-'Kppa 0.2.3'!CB75</f>
        <v>0</v>
      </c>
    </row>
    <row r="76" spans="1:80" x14ac:dyDescent="0.2">
      <c r="A76" s="1">
        <f>KPP!A76-'Kppa 0.2.3'!A76</f>
        <v>0</v>
      </c>
      <c r="B76" s="1">
        <f>KPP!B76-'Kppa 0.2.3'!B76</f>
        <v>-8.4776455804014272E-6</v>
      </c>
      <c r="C76" s="1">
        <f>KPP!C76-'Kppa 0.2.3'!C76</f>
        <v>-3.2966281929992097E-6</v>
      </c>
      <c r="D76" s="1">
        <f>KPP!D76-'Kppa 0.2.3'!D76</f>
        <v>3.0108722321840059E-4</v>
      </c>
      <c r="E76" s="1">
        <f>KPP!E76-'Kppa 0.2.3'!E76</f>
        <v>5.8475874071289846E-4</v>
      </c>
      <c r="F76" s="1">
        <f>KPP!F76-'Kppa 0.2.3'!F76</f>
        <v>9.5332175848879958E-4</v>
      </c>
      <c r="G76" s="1">
        <f>KPP!G76-'Kppa 0.2.3'!G76</f>
        <v>8.3201934250170043E-4</v>
      </c>
      <c r="H76" s="1">
        <f>KPP!H76-'Kppa 0.2.3'!H76</f>
        <v>-6.6129836518505347E-6</v>
      </c>
      <c r="I76" s="1">
        <f>KPP!I76-'Kppa 0.2.3'!I76</f>
        <v>-2.4482264112002383E-5</v>
      </c>
      <c r="J76" s="1">
        <f>KPP!J76-'Kppa 0.2.3'!J76</f>
        <v>8.4783906385971219E-6</v>
      </c>
      <c r="K76" s="1">
        <f>KPP!K76-'Kppa 0.2.3'!K76</f>
        <v>-3.2587064350298634E-17</v>
      </c>
      <c r="L76" s="1">
        <f>KPP!L76-'Kppa 0.2.3'!L76</f>
        <v>1.1414680606888078E-6</v>
      </c>
      <c r="M76" s="1">
        <f>KPP!M76-'Kppa 0.2.3'!M76</f>
        <v>-4.025883211150119E-17</v>
      </c>
      <c r="N76" s="1">
        <f>KPP!N76-'Kppa 0.2.3'!N76</f>
        <v>-6.5382873873798958E-6</v>
      </c>
      <c r="O76" s="1">
        <f>KPP!O76-'Kppa 0.2.3'!O76</f>
        <v>1.1025612784153985E-4</v>
      </c>
      <c r="P76" s="1">
        <f>KPP!P76-'Kppa 0.2.3'!P76</f>
        <v>-4.664859439179E-8</v>
      </c>
      <c r="Q76" s="1">
        <f>KPP!Q76-'Kppa 0.2.3'!Q76</f>
        <v>-3.4016687463789994E-11</v>
      </c>
      <c r="R76" s="1">
        <f>KPP!R76-'Kppa 0.2.3'!R76</f>
        <v>-2.7857719493658006E-3</v>
      </c>
      <c r="S76" s="1">
        <f>KPP!S76-'Kppa 0.2.3'!S76</f>
        <v>-2.2465737558059938E-8</v>
      </c>
      <c r="T76" s="1">
        <f>KPP!T76-'Kppa 0.2.3'!T76</f>
        <v>-5.3083150297910422E-8</v>
      </c>
      <c r="U76" s="1">
        <f>KPP!U76-'Kppa 0.2.3'!U76</f>
        <v>3.1632587457093575E-6</v>
      </c>
      <c r="V76" s="1">
        <f>KPP!V76-'Kppa 0.2.3'!V76</f>
        <v>4.2165050192803297E-6</v>
      </c>
      <c r="W76" s="1">
        <f>KPP!W76-'Kppa 0.2.3'!W76</f>
        <v>1.0903105255320423E-13</v>
      </c>
      <c r="X76" s="1">
        <f>KPP!X76-'Kppa 0.2.3'!X76</f>
        <v>6.0312898468600721E-9</v>
      </c>
      <c r="Y76" s="1">
        <f>KPP!Y76-'Kppa 0.2.3'!Y76</f>
        <v>6.0418778260390251E-17</v>
      </c>
      <c r="Z76" s="1">
        <f>KPP!Z76-'Kppa 0.2.3'!Z76</f>
        <v>9.144353903066987E-7</v>
      </c>
      <c r="AA76" s="1">
        <f>KPP!AA76-'Kppa 0.2.3'!AA76</f>
        <v>1.4581166916987059E-4</v>
      </c>
      <c r="AB76" s="1">
        <f>KPP!AB76-'Kppa 0.2.3'!AB76</f>
        <v>1.5786343785904992E-10</v>
      </c>
      <c r="AC76" s="1">
        <f>KPP!AC76-'Kppa 0.2.3'!AC76</f>
        <v>1.3243535072749903E-25</v>
      </c>
      <c r="AD76" s="1">
        <f>KPP!AD76-'Kppa 0.2.3'!AD76</f>
        <v>-2.571249199140313E-6</v>
      </c>
      <c r="AE76" s="1">
        <f>KPP!AE76-'Kppa 0.2.3'!AE76</f>
        <v>8.0227449447998556E-7</v>
      </c>
      <c r="AF76" s="1">
        <f>KPP!AF76-'Kppa 0.2.3'!AF76</f>
        <v>5.948787981050274E-8</v>
      </c>
      <c r="AG76" s="1">
        <f>KPP!AG76-'Kppa 0.2.3'!AG76</f>
        <v>4.7841754300500602E-10</v>
      </c>
      <c r="AH76" s="1">
        <f>KPP!AH76-'Kppa 0.2.3'!AH76</f>
        <v>1.0982819017069929E-10</v>
      </c>
      <c r="AI76" s="1">
        <f>KPP!AI76-'Kppa 0.2.3'!AI76</f>
        <v>1.9445012320479565E-9</v>
      </c>
      <c r="AJ76" s="1">
        <f>KPP!AJ76-'Kppa 0.2.3'!AJ76</f>
        <v>3.9156470119899467E-9</v>
      </c>
      <c r="AK76" s="1">
        <f>KPP!AK76-'Kppa 0.2.3'!AK76</f>
        <v>7.199092507649927E-9</v>
      </c>
      <c r="AL76" s="1">
        <f>KPP!AL76-'Kppa 0.2.3'!AL76</f>
        <v>1.5047505878104054E-4</v>
      </c>
      <c r="AM76" s="1">
        <f>KPP!AM76-'Kppa 0.2.3'!AM76</f>
        <v>2.1087308533760155E-9</v>
      </c>
      <c r="AN76" s="1">
        <f>KPP!AN76-'Kppa 0.2.3'!AN76</f>
        <v>8.9513608098579889E-10</v>
      </c>
      <c r="AO76" s="1">
        <f>KPP!AO76-'Kppa 0.2.3'!AO76</f>
        <v>5.0301052569595717E-4</v>
      </c>
      <c r="AP76" s="1">
        <f>KPP!AP76-'Kppa 0.2.3'!AP76</f>
        <v>4.603117956889844E-9</v>
      </c>
      <c r="AQ76" s="1">
        <f>KPP!AQ76-'Kppa 0.2.3'!AQ76</f>
        <v>-2.1811996660028865E-6</v>
      </c>
      <c r="AR76" s="1">
        <f>KPP!AR76-'Kppa 0.2.3'!AR76</f>
        <v>-1.0208172689998851E-5</v>
      </c>
      <c r="AS76" s="1">
        <f>KPP!AS76-'Kppa 0.2.3'!AS76</f>
        <v>7.3917452252700194E-10</v>
      </c>
      <c r="AT76" s="1">
        <f>KPP!AT76-'Kppa 0.2.3'!AT76</f>
        <v>9.2958959655795449E-8</v>
      </c>
      <c r="AU76" s="1">
        <f>KPP!AU76-'Kppa 0.2.3'!AU76</f>
        <v>2.0164283092649846E-12</v>
      </c>
      <c r="AV76" s="1" t="e">
        <f>KPP!AV76-'Kppa 0.2.3'!AV76</f>
        <v>#VALUE!</v>
      </c>
      <c r="AW76" s="1">
        <f>KPP!AW76-'Kppa 0.2.3'!AW76</f>
        <v>-9.7189146299891073E-8</v>
      </c>
      <c r="AX76" s="1">
        <f>KPP!AX76-'Kppa 0.2.3'!AX76</f>
        <v>0</v>
      </c>
      <c r="AY76" s="1">
        <f>KPP!AY76-'Kppa 0.2.3'!AY76</f>
        <v>1.5085081729430984E-22</v>
      </c>
      <c r="AZ76" s="1">
        <f>KPP!AZ76-'Kppa 0.2.3'!AZ76</f>
        <v>1.346027427473299E-29</v>
      </c>
      <c r="BA76" s="1">
        <f>KPP!BA76-'Kppa 0.2.3'!BA76</f>
        <v>5.9099517158907996E-56</v>
      </c>
      <c r="BB76" s="1" t="e">
        <f>KPP!BB76-'Kppa 0.2.3'!BB76</f>
        <v>#VALUE!</v>
      </c>
      <c r="BC76" s="1">
        <f>KPP!BC76-'Kppa 0.2.3'!BC76</f>
        <v>1.4693957248195994E-18</v>
      </c>
      <c r="BD76" s="1">
        <f>KPP!BD76-'Kppa 0.2.3'!BD76</f>
        <v>5.1379655577409901E-5</v>
      </c>
      <c r="BE76" s="1">
        <f>KPP!BE76-'Kppa 0.2.3'!BE76</f>
        <v>1.5253133958630441E-5</v>
      </c>
      <c r="BF76" s="1">
        <f>KPP!BF76-'Kppa 0.2.3'!BF76</f>
        <v>-6.0715577229420109E-6</v>
      </c>
      <c r="BG76" s="1">
        <f>KPP!BG76-'Kppa 0.2.3'!BG76</f>
        <v>-5.859844167059988E-12</v>
      </c>
      <c r="BH76" s="1">
        <f>KPP!BH76-'Kppa 0.2.3'!BH76</f>
        <v>8.4870604118509902E-5</v>
      </c>
      <c r="BI76" s="1">
        <f>KPP!BI76-'Kppa 0.2.3'!BI76</f>
        <v>-1.4701923509299192E-5</v>
      </c>
      <c r="BJ76" s="1">
        <f>KPP!BJ76-'Kppa 0.2.3'!BJ76</f>
        <v>-4.0758658437590534E-7</v>
      </c>
      <c r="BK76" s="1">
        <f>KPP!BK76-'Kppa 0.2.3'!BK76</f>
        <v>-3.8262667956801E-4</v>
      </c>
      <c r="BL76" s="1">
        <f>KPP!BL76-'Kppa 0.2.3'!BL76</f>
        <v>2.3142028136247052E-6</v>
      </c>
      <c r="BM76" s="1">
        <f>KPP!BM76-'Kppa 0.2.3'!BM76</f>
        <v>-1.0295870770602074E-8</v>
      </c>
      <c r="BN76" s="1">
        <f>KPP!BN76-'Kppa 0.2.3'!BN76</f>
        <v>-2.4446092130975027E-14</v>
      </c>
      <c r="BO76" s="1">
        <f>KPP!BO76-'Kppa 0.2.3'!BO76</f>
        <v>1.5913043427129699E-7</v>
      </c>
      <c r="BP76" s="1">
        <f>KPP!BP76-'Kppa 0.2.3'!BP76</f>
        <v>-1.0962806149119841E-11</v>
      </c>
      <c r="BQ76" s="1">
        <f>KPP!BQ76-'Kppa 0.2.3'!BQ76</f>
        <v>1.633470948560019E-7</v>
      </c>
      <c r="BR76" s="1">
        <f>KPP!BR76-'Kppa 0.2.3'!BR76</f>
        <v>-1.1815209170809967E-6</v>
      </c>
      <c r="BS76" s="1">
        <f>KPP!BS76-'Kppa 0.2.3'!BS76</f>
        <v>-1.409826096949009E-5</v>
      </c>
      <c r="BT76" s="1">
        <f>KPP!BT76-'Kppa 0.2.3'!BT76</f>
        <v>-7.3703069260901229E-9</v>
      </c>
      <c r="BU76" s="1">
        <f>KPP!BU76-'Kppa 0.2.3'!BU76</f>
        <v>1.1741757384240056E-7</v>
      </c>
      <c r="BV76" s="1">
        <f>KPP!BV76-'Kppa 0.2.3'!BV76</f>
        <v>2.3363621001397142E-7</v>
      </c>
      <c r="BW76" s="1">
        <f>KPP!BW76-'Kppa 0.2.3'!BW76</f>
        <v>1.7248760999179626E-9</v>
      </c>
      <c r="BX76" s="1">
        <f>KPP!BX76-'Kppa 0.2.3'!BX76</f>
        <v>0</v>
      </c>
      <c r="BY76" s="1">
        <f>KPP!BY76-'Kppa 0.2.3'!BY76</f>
        <v>0</v>
      </c>
      <c r="BZ76" s="1">
        <f>KPP!BZ76-'Kppa 0.2.3'!BZ76</f>
        <v>0</v>
      </c>
      <c r="CA76" s="1">
        <f>KPP!CA76-'Kppa 0.2.3'!CA76</f>
        <v>0</v>
      </c>
      <c r="CB76" s="1">
        <f>KPP!CB76-'Kppa 0.2.3'!CB76</f>
        <v>0</v>
      </c>
    </row>
    <row r="77" spans="1:80" x14ac:dyDescent="0.2">
      <c r="A77" s="1">
        <f>KPP!A77-'Kppa 0.2.3'!A77</f>
        <v>0</v>
      </c>
      <c r="B77" s="1">
        <f>KPP!B77-'Kppa 0.2.3'!B77</f>
        <v>-4.5202144651063092E-6</v>
      </c>
      <c r="C77" s="1">
        <f>KPP!C77-'Kppa 0.2.3'!C77</f>
        <v>-3.1103537370793036E-6</v>
      </c>
      <c r="D77" s="1">
        <f>KPP!D77-'Kppa 0.2.3'!D77</f>
        <v>3.2421776216060016E-4</v>
      </c>
      <c r="E77" s="1">
        <f>KPP!E77-'Kppa 0.2.3'!E77</f>
        <v>6.1202513971209821E-4</v>
      </c>
      <c r="F77" s="1">
        <f>KPP!F77-'Kppa 0.2.3'!F77</f>
        <v>9.9083265452150002E-4</v>
      </c>
      <c r="G77" s="1">
        <f>KPP!G77-'Kppa 0.2.3'!G77</f>
        <v>8.6659467711339838E-4</v>
      </c>
      <c r="H77" s="1">
        <f>KPP!H77-'Kppa 0.2.3'!H77</f>
        <v>-6.6223901737400698E-6</v>
      </c>
      <c r="I77" s="1">
        <f>KPP!I77-'Kppa 0.2.3'!I77</f>
        <v>-2.4508498743996965E-5</v>
      </c>
      <c r="J77" s="1">
        <f>KPP!J77-'Kppa 0.2.3'!J77</f>
        <v>4.5209595233020039E-6</v>
      </c>
      <c r="K77" s="1">
        <f>KPP!K77-'Kppa 0.2.3'!K77</f>
        <v>-3.0997613938100477E-17</v>
      </c>
      <c r="L77" s="1">
        <f>KPP!L77-'Kppa 0.2.3'!L77</f>
        <v>6.3861033874901274E-7</v>
      </c>
      <c r="M77" s="1">
        <f>KPP!M77-'Kppa 0.2.3'!M77</f>
        <v>-1.0454097847320127E-17</v>
      </c>
      <c r="N77" s="1">
        <f>KPP!N77-'Kppa 0.2.3'!N77</f>
        <v>-5.0002580909199595E-6</v>
      </c>
      <c r="O77" s="1">
        <f>KPP!O77-'Kppa 0.2.3'!O77</f>
        <v>1.2125704801157003E-4</v>
      </c>
      <c r="P77" s="1">
        <f>KPP!P77-'Kppa 0.2.3'!P77</f>
        <v>-4.1070429839830313E-8</v>
      </c>
      <c r="Q77" s="1">
        <f>KPP!Q77-'Kppa 0.2.3'!Q77</f>
        <v>-2.5697712109450002E-11</v>
      </c>
      <c r="R77" s="1">
        <f>KPP!R77-'Kppa 0.2.3'!R77</f>
        <v>-2.7678297162709014E-3</v>
      </c>
      <c r="S77" s="1">
        <f>KPP!S77-'Kppa 0.2.3'!S77</f>
        <v>-2.8279133626279873E-8</v>
      </c>
      <c r="T77" s="1">
        <f>KPP!T77-'Kppa 0.2.3'!T77</f>
        <v>-5.7082843047160646E-8</v>
      </c>
      <c r="U77" s="1">
        <f>KPP!U77-'Kppa 0.2.3'!U77</f>
        <v>1.6766268073099833E-6</v>
      </c>
      <c r="V77" s="1">
        <f>KPP!V77-'Kppa 0.2.3'!V77</f>
        <v>2.0394628306602026E-6</v>
      </c>
      <c r="W77" s="1">
        <f>KPP!W77-'Kppa 0.2.3'!W77</f>
        <v>1.292280944750999E-13</v>
      </c>
      <c r="X77" s="1">
        <f>KPP!X77-'Kppa 0.2.3'!X77</f>
        <v>1.8357841473459618E-9</v>
      </c>
      <c r="Y77" s="1">
        <f>KPP!Y77-'Kppa 0.2.3'!Y77</f>
        <v>6.6792379654480316E-18</v>
      </c>
      <c r="Z77" s="1">
        <f>KPP!Z77-'Kppa 0.2.3'!Z77</f>
        <v>9.9501828308760199E-7</v>
      </c>
      <c r="AA77" s="1">
        <f>KPP!AA77-'Kppa 0.2.3'!AA77</f>
        <v>1.3607951188531007E-4</v>
      </c>
      <c r="AB77" s="1">
        <f>KPP!AB77-'Kppa 0.2.3'!AB77</f>
        <v>1.5239889314035007E-10</v>
      </c>
      <c r="AC77" s="1">
        <f>KPP!AC77-'Kppa 0.2.3'!AC77</f>
        <v>1.1848047688429959E-25</v>
      </c>
      <c r="AD77" s="1">
        <f>KPP!AD77-'Kppa 0.2.3'!AD77</f>
        <v>-2.6758624113998319E-6</v>
      </c>
      <c r="AE77" s="1">
        <f>KPP!AE77-'Kppa 0.2.3'!AE77</f>
        <v>3.3907290765102438E-7</v>
      </c>
      <c r="AF77" s="1">
        <f>KPP!AF77-'Kppa 0.2.3'!AF77</f>
        <v>2.2707931907300064E-8</v>
      </c>
      <c r="AG77" s="1">
        <f>KPP!AG77-'Kppa 0.2.3'!AG77</f>
        <v>3.1244801097001001E-10</v>
      </c>
      <c r="AH77" s="1">
        <f>KPP!AH77-'Kppa 0.2.3'!AH77</f>
        <v>8.1307152476400417E-11</v>
      </c>
      <c r="AI77" s="1">
        <f>KPP!AI77-'Kppa 0.2.3'!AI77</f>
        <v>1.1581472363829868E-9</v>
      </c>
      <c r="AJ77" s="1">
        <f>KPP!AJ77-'Kppa 0.2.3'!AJ77</f>
        <v>1.537174265686037E-9</v>
      </c>
      <c r="AK77" s="1">
        <f>KPP!AK77-'Kppa 0.2.3'!AK77</f>
        <v>6.1021338692796754E-9</v>
      </c>
      <c r="AL77" s="1">
        <f>KPP!AL77-'Kppa 0.2.3'!AL77</f>
        <v>1.3602624583857999E-4</v>
      </c>
      <c r="AM77" s="1">
        <f>KPP!AM77-'Kppa 0.2.3'!AM77</f>
        <v>1.0497078357679603E-9</v>
      </c>
      <c r="AN77" s="1">
        <f>KPP!AN77-'Kppa 0.2.3'!AN77</f>
        <v>5.5252951388189621E-10</v>
      </c>
      <c r="AO77" s="1">
        <f>KPP!AO77-'Kppa 0.2.3'!AO77</f>
        <v>5.1957986695899683E-4</v>
      </c>
      <c r="AP77" s="1">
        <f>KPP!AP77-'Kppa 0.2.3'!AP77</f>
        <v>2.744996078148902E-9</v>
      </c>
      <c r="AQ77" s="1">
        <f>KPP!AQ77-'Kppa 0.2.3'!AQ77</f>
        <v>-2.2218988358982394E-6</v>
      </c>
      <c r="AR77" s="1">
        <f>KPP!AR77-'Kppa 0.2.3'!AR77</f>
        <v>-1.9500046518003411E-5</v>
      </c>
      <c r="AS77" s="1">
        <f>KPP!AS77-'Kppa 0.2.3'!AS77</f>
        <v>2.9995283433159619E-10</v>
      </c>
      <c r="AT77" s="1">
        <f>KPP!AT77-'Kppa 0.2.3'!AT77</f>
        <v>1.2762054290810872E-7</v>
      </c>
      <c r="AU77" s="1">
        <f>KPP!AU77-'Kppa 0.2.3'!AU77</f>
        <v>1.4108700657469998E-12</v>
      </c>
      <c r="AV77" s="1" t="e">
        <f>KPP!AV77-'Kppa 0.2.3'!AV77</f>
        <v>#VALUE!</v>
      </c>
      <c r="AW77" s="1">
        <f>KPP!AW77-'Kppa 0.2.3'!AW77</f>
        <v>-7.6555999555580329E-8</v>
      </c>
      <c r="AX77" s="1">
        <f>KPP!AX77-'Kppa 0.2.3'!AX77</f>
        <v>0</v>
      </c>
      <c r="AY77" s="1">
        <f>KPP!AY77-'Kppa 0.2.3'!AY77</f>
        <v>1.2087363924768977E-23</v>
      </c>
      <c r="AZ77" s="1">
        <f>KPP!AZ77-'Kppa 0.2.3'!AZ77</f>
        <v>1.0369533465002994E-30</v>
      </c>
      <c r="BA77" s="1">
        <f>KPP!BA77-'Kppa 0.2.3'!BA77</f>
        <v>6.534102462972999E-58</v>
      </c>
      <c r="BB77" s="1" t="e">
        <f>KPP!BB77-'Kppa 0.2.3'!BB77</f>
        <v>#VALUE!</v>
      </c>
      <c r="BC77" s="1">
        <f>KPP!BC77-'Kppa 0.2.3'!BC77</f>
        <v>2.8162922627799894E-19</v>
      </c>
      <c r="BD77" s="1">
        <f>KPP!BD77-'Kppa 0.2.3'!BD77</f>
        <v>4.3830891403349916E-5</v>
      </c>
      <c r="BE77" s="1">
        <f>KPP!BE77-'Kppa 0.2.3'!BE77</f>
        <v>1.1132454401500437E-5</v>
      </c>
      <c r="BF77" s="1">
        <f>KPP!BF77-'Kppa 0.2.3'!BF77</f>
        <v>-5.6120143752529951E-6</v>
      </c>
      <c r="BG77" s="1">
        <f>KPP!BG77-'Kppa 0.2.3'!BG77</f>
        <v>-5.965603317310213E-12</v>
      </c>
      <c r="BH77" s="1">
        <f>KPP!BH77-'Kppa 0.2.3'!BH77</f>
        <v>7.6770682873480295E-5</v>
      </c>
      <c r="BI77" s="1">
        <f>KPP!BI77-'Kppa 0.2.3'!BI77</f>
        <v>-1.5976653106999916E-5</v>
      </c>
      <c r="BJ77" s="1">
        <f>KPP!BJ77-'Kppa 0.2.3'!BJ77</f>
        <v>-3.75952829398209E-7</v>
      </c>
      <c r="BK77" s="1">
        <f>KPP!BK77-'Kppa 0.2.3'!BK77</f>
        <v>-3.8314606623301994E-4</v>
      </c>
      <c r="BL77" s="1">
        <f>KPP!BL77-'Kppa 0.2.3'!BL77</f>
        <v>2.3694327184768991E-6</v>
      </c>
      <c r="BM77" s="1">
        <f>KPP!BM77-'Kppa 0.2.3'!BM77</f>
        <v>-8.0380344834139583E-9</v>
      </c>
      <c r="BN77" s="1">
        <f>KPP!BN77-'Kppa 0.2.3'!BN77</f>
        <v>-1.7009661563651037E-14</v>
      </c>
      <c r="BO77" s="1">
        <f>KPP!BO77-'Kppa 0.2.3'!BO77</f>
        <v>2.0137764868029929E-7</v>
      </c>
      <c r="BP77" s="1">
        <f>KPP!BP77-'Kppa 0.2.3'!BP77</f>
        <v>-7.66935644975971E-12</v>
      </c>
      <c r="BQ77" s="1">
        <f>KPP!BQ77-'Kppa 0.2.3'!BQ77</f>
        <v>2.0040257660290095E-7</v>
      </c>
      <c r="BR77" s="1">
        <f>KPP!BR77-'Kppa 0.2.3'!BR77</f>
        <v>-1.3322303091700032E-6</v>
      </c>
      <c r="BS77" s="1">
        <f>KPP!BS77-'Kppa 0.2.3'!BS77</f>
        <v>-1.6775706987410145E-5</v>
      </c>
      <c r="BT77" s="1">
        <f>KPP!BT77-'Kppa 0.2.3'!BT77</f>
        <v>-7.4750916102299496E-9</v>
      </c>
      <c r="BU77" s="1">
        <f>KPP!BU77-'Kppa 0.2.3'!BU77</f>
        <v>1.2585253172210046E-7</v>
      </c>
      <c r="BV77" s="1">
        <f>KPP!BV77-'Kppa 0.2.3'!BV77</f>
        <v>2.3496068384958937E-7</v>
      </c>
      <c r="BW77" s="1">
        <f>KPP!BW77-'Kppa 0.2.3'!BW77</f>
        <v>3.152108578988043E-9</v>
      </c>
      <c r="BX77" s="1">
        <f>KPP!BX77-'Kppa 0.2.3'!BX77</f>
        <v>0</v>
      </c>
      <c r="BY77" s="1">
        <f>KPP!BY77-'Kppa 0.2.3'!BY77</f>
        <v>0</v>
      </c>
      <c r="BZ77" s="1">
        <f>KPP!BZ77-'Kppa 0.2.3'!BZ77</f>
        <v>0</v>
      </c>
      <c r="CA77" s="1">
        <f>KPP!CA77-'Kppa 0.2.3'!CA77</f>
        <v>0</v>
      </c>
      <c r="CB77" s="1">
        <f>KPP!CB77-'Kppa 0.2.3'!CB77</f>
        <v>0</v>
      </c>
    </row>
    <row r="78" spans="1:80" x14ac:dyDescent="0.2">
      <c r="A78" s="1">
        <f>KPP!A78-'Kppa 0.2.3'!A78</f>
        <v>0</v>
      </c>
      <c r="B78" s="1">
        <f>KPP!B78-'Kppa 0.2.3'!B78</f>
        <v>7.6380065029690858E-7</v>
      </c>
      <c r="C78" s="1">
        <f>KPP!C78-'Kppa 0.2.3'!C78</f>
        <v>-2.8675605166696844E-6</v>
      </c>
      <c r="D78" s="1">
        <f>KPP!D78-'Kppa 0.2.3'!D78</f>
        <v>3.4670548251550248E-4</v>
      </c>
      <c r="E78" s="1">
        <f>KPP!E78-'Kppa 0.2.3'!E78</f>
        <v>6.3741876133310144E-4</v>
      </c>
      <c r="F78" s="1">
        <f>KPP!F78-'Kppa 0.2.3'!F78</f>
        <v>1.0262990233590036E-3</v>
      </c>
      <c r="G78" s="1">
        <f>KPP!G78-'Kppa 0.2.3'!G78</f>
        <v>8.9870888184179903E-4</v>
      </c>
      <c r="H78" s="1">
        <f>KPP!H78-'Kppa 0.2.3'!H78</f>
        <v>-6.6286422188196331E-6</v>
      </c>
      <c r="I78" s="1">
        <f>KPP!I78-'Kppa 0.2.3'!I78</f>
        <v>-2.4526540229025118E-5</v>
      </c>
      <c r="J78" s="1">
        <f>KPP!J78-'Kppa 0.2.3'!J78</f>
        <v>-7.6305559220009311E-7</v>
      </c>
      <c r="K78" s="1">
        <f>KPP!K78-'Kppa 0.2.3'!K78</f>
        <v>-2.6675049914899239E-17</v>
      </c>
      <c r="L78" s="1">
        <f>KPP!L78-'Kppa 0.2.3'!L78</f>
        <v>-1.1387905455954861E-7</v>
      </c>
      <c r="M78" s="1">
        <f>KPP!M78-'Kppa 0.2.3'!M78</f>
        <v>-3.5349769556999494E-18</v>
      </c>
      <c r="N78" s="1">
        <f>KPP!N78-'Kppa 0.2.3'!N78</f>
        <v>-2.1919721533893849E-6</v>
      </c>
      <c r="O78" s="1">
        <f>KPP!O78-'Kppa 0.2.3'!O78</f>
        <v>1.3143582665926974E-4</v>
      </c>
      <c r="P78" s="1">
        <f>KPP!P78-'Kppa 0.2.3'!P78</f>
        <v>-3.6624991387990131E-8</v>
      </c>
      <c r="Q78" s="1">
        <f>KPP!Q78-'Kppa 0.2.3'!Q78</f>
        <v>-1.9862678245378971E-11</v>
      </c>
      <c r="R78" s="1">
        <f>KPP!R78-'Kppa 0.2.3'!R78</f>
        <v>-2.7460090544428016E-3</v>
      </c>
      <c r="S78" s="1">
        <f>KPP!S78-'Kppa 0.2.3'!S78</f>
        <v>-3.7035276762729752E-8</v>
      </c>
      <c r="T78" s="1">
        <f>KPP!T78-'Kppa 0.2.3'!T78</f>
        <v>-5.1508013467210253E-8</v>
      </c>
      <c r="U78" s="1">
        <f>KPP!U78-'Kppa 0.2.3'!U78</f>
        <v>-2.8137350806950456E-7</v>
      </c>
      <c r="V78" s="1">
        <f>KPP!V78-'Kppa 0.2.3'!V78</f>
        <v>-3.0886254740987787E-7</v>
      </c>
      <c r="W78" s="1">
        <f>KPP!W78-'Kppa 0.2.3'!W78</f>
        <v>1.2619288142760123E-13</v>
      </c>
      <c r="X78" s="1">
        <f>KPP!X78-'Kppa 0.2.3'!X78</f>
        <v>-1.4069149778301732E-10</v>
      </c>
      <c r="Y78" s="1">
        <f>KPP!Y78-'Kppa 0.2.3'!Y78</f>
        <v>2.0804450418558947E-19</v>
      </c>
      <c r="Z78" s="1">
        <f>KPP!Z78-'Kppa 0.2.3'!Z78</f>
        <v>1.0459522551017989E-6</v>
      </c>
      <c r="AA78" s="1">
        <f>KPP!AA78-'Kppa 0.2.3'!AA78</f>
        <v>1.265365600813099E-4</v>
      </c>
      <c r="AB78" s="1">
        <f>KPP!AB78-'Kppa 0.2.3'!AB78</f>
        <v>1.3814504069236032E-10</v>
      </c>
      <c r="AC78" s="1">
        <f>KPP!AC78-'Kppa 0.2.3'!AC78</f>
        <v>8.7803667265800149E-26</v>
      </c>
      <c r="AD78" s="1">
        <f>KPP!AD78-'Kppa 0.2.3'!AD78</f>
        <v>-3.0601238457501033E-6</v>
      </c>
      <c r="AE78" s="1">
        <f>KPP!AE78-'Kppa 0.2.3'!AE78</f>
        <v>-4.3686889259988591E-8</v>
      </c>
      <c r="AF78" s="1">
        <f>KPP!AF78-'Kppa 0.2.3'!AF78</f>
        <v>-2.545559015079056E-9</v>
      </c>
      <c r="AG78" s="1">
        <f>KPP!AG78-'Kppa 0.2.3'!AG78</f>
        <v>1.6254299585619846E-10</v>
      </c>
      <c r="AH78" s="1">
        <f>KPP!AH78-'Kppa 0.2.3'!AH78</f>
        <v>5.1683518035699924E-11</v>
      </c>
      <c r="AI78" s="1">
        <f>KPP!AI78-'Kppa 0.2.3'!AI78</f>
        <v>6.0893816552401785E-10</v>
      </c>
      <c r="AJ78" s="1">
        <f>KPP!AJ78-'Kppa 0.2.3'!AJ78</f>
        <v>-1.0138873051198481E-10</v>
      </c>
      <c r="AK78" s="1">
        <f>KPP!AK78-'Kppa 0.2.3'!AK78</f>
        <v>3.9688285101898467E-9</v>
      </c>
      <c r="AL78" s="1">
        <f>KPP!AL78-'Kppa 0.2.3'!AL78</f>
        <v>1.2247084441801984E-4</v>
      </c>
      <c r="AM78" s="1">
        <f>KPP!AM78-'Kppa 0.2.3'!AM78</f>
        <v>2.1821148061396549E-10</v>
      </c>
      <c r="AN78" s="1">
        <f>KPP!AN78-'Kppa 0.2.3'!AN78</f>
        <v>3.0647773291689607E-10</v>
      </c>
      <c r="AO78" s="1">
        <f>KPP!AO78-'Kppa 0.2.3'!AO78</f>
        <v>5.2902952053701657E-4</v>
      </c>
      <c r="AP78" s="1">
        <f>KPP!AP78-'Kppa 0.2.3'!AP78</f>
        <v>1.1635054158300209E-9</v>
      </c>
      <c r="AQ78" s="1">
        <f>KPP!AQ78-'Kppa 0.2.3'!AQ78</f>
        <v>-2.8563436391959574E-6</v>
      </c>
      <c r="AR78" s="1">
        <f>KPP!AR78-'Kppa 0.2.3'!AR78</f>
        <v>-2.9830530976007741E-5</v>
      </c>
      <c r="AS78" s="1">
        <f>KPP!AS78-'Kppa 0.2.3'!AS78</f>
        <v>7.8888026369800873E-11</v>
      </c>
      <c r="AT78" s="1">
        <f>KPP!AT78-'Kppa 0.2.3'!AT78</f>
        <v>1.4998306099229847E-7</v>
      </c>
      <c r="AU78" s="1">
        <f>KPP!AU78-'Kppa 0.2.3'!AU78</f>
        <v>8.0291310720199465E-13</v>
      </c>
      <c r="AV78" s="1" t="e">
        <f>KPP!AV78-'Kppa 0.2.3'!AV78</f>
        <v>#VALUE!</v>
      </c>
      <c r="AW78" s="1">
        <f>KPP!AW78-'Kppa 0.2.3'!AW78</f>
        <v>-5.7883929031799679E-8</v>
      </c>
      <c r="AX78" s="1">
        <f>KPP!AX78-'Kppa 0.2.3'!AX78</f>
        <v>0</v>
      </c>
      <c r="AY78" s="1">
        <f>KPP!AY78-'Kppa 0.2.3'!AY78</f>
        <v>7.4183432440279975E-25</v>
      </c>
      <c r="AZ78" s="1">
        <f>KPP!AZ78-'Kppa 0.2.3'!AZ78</f>
        <v>7.3346396541999899E-32</v>
      </c>
      <c r="BA78" s="1">
        <f>KPP!BA78-'Kppa 0.2.3'!BA78</f>
        <v>7.2750944401934011E-60</v>
      </c>
      <c r="BB78" s="1" t="e">
        <f>KPP!BB78-'Kppa 0.2.3'!BB78</f>
        <v>#VALUE!</v>
      </c>
      <c r="BC78" s="1">
        <f>KPP!BC78-'Kppa 0.2.3'!BC78</f>
        <v>3.8048362420039945E-20</v>
      </c>
      <c r="BD78" s="1">
        <f>KPP!BD78-'Kppa 0.2.3'!BD78</f>
        <v>3.727151674232012E-5</v>
      </c>
      <c r="BE78" s="1">
        <f>KPP!BE78-'Kppa 0.2.3'!BE78</f>
        <v>7.4341734870005463E-6</v>
      </c>
      <c r="BF78" s="1">
        <f>KPP!BF78-'Kppa 0.2.3'!BF78</f>
        <v>-5.2248566859390013E-6</v>
      </c>
      <c r="BG78" s="1">
        <f>KPP!BG78-'Kppa 0.2.3'!BG78</f>
        <v>-5.4449751677099051E-12</v>
      </c>
      <c r="BH78" s="1">
        <f>KPP!BH78-'Kppa 0.2.3'!BH78</f>
        <v>6.9152718425729773E-5</v>
      </c>
      <c r="BI78" s="1">
        <f>KPP!BI78-'Kppa 0.2.3'!BI78</f>
        <v>-1.8315676151299531E-5</v>
      </c>
      <c r="BJ78" s="1">
        <f>KPP!BJ78-'Kppa 0.2.3'!BJ78</f>
        <v>-3.6450030011010189E-7</v>
      </c>
      <c r="BK78" s="1">
        <f>KPP!BK78-'Kppa 0.2.3'!BK78</f>
        <v>-3.8030613669998159E-4</v>
      </c>
      <c r="BL78" s="1">
        <f>KPP!BL78-'Kppa 0.2.3'!BL78</f>
        <v>2.2691775493147024E-6</v>
      </c>
      <c r="BM78" s="1">
        <f>KPP!BM78-'Kppa 0.2.3'!BM78</f>
        <v>-6.1772643437070651E-9</v>
      </c>
      <c r="BN78" s="1">
        <f>KPP!BN78-'Kppa 0.2.3'!BN78</f>
        <v>-1.2187897818209979E-14</v>
      </c>
      <c r="BO78" s="1">
        <f>KPP!BO78-'Kppa 0.2.3'!BO78</f>
        <v>2.2093598831930217E-7</v>
      </c>
      <c r="BP78" s="1">
        <f>KPP!BP78-'Kppa 0.2.3'!BP78</f>
        <v>-6.4901334020600686E-12</v>
      </c>
      <c r="BQ78" s="1">
        <f>KPP!BQ78-'Kppa 0.2.3'!BQ78</f>
        <v>2.1675277821320052E-7</v>
      </c>
      <c r="BR78" s="1">
        <f>KPP!BR78-'Kppa 0.2.3'!BR78</f>
        <v>-1.314299895815207E-6</v>
      </c>
      <c r="BS78" s="1">
        <f>KPP!BS78-'Kppa 0.2.3'!BS78</f>
        <v>-1.9074242076430083E-5</v>
      </c>
      <c r="BT78" s="1">
        <f>KPP!BT78-'Kppa 0.2.3'!BT78</f>
        <v>-8.5230504677997522E-9</v>
      </c>
      <c r="BU78" s="1">
        <f>KPP!BU78-'Kppa 0.2.3'!BU78</f>
        <v>1.2392231240499973E-7</v>
      </c>
      <c r="BV78" s="1">
        <f>KPP!BV78-'Kppa 0.2.3'!BV78</f>
        <v>2.2385249245005965E-7</v>
      </c>
      <c r="BW78" s="1">
        <f>KPP!BW78-'Kppa 0.2.3'!BW78</f>
        <v>4.3362707488199733E-9</v>
      </c>
      <c r="BX78" s="1">
        <f>KPP!BX78-'Kppa 0.2.3'!BX78</f>
        <v>0</v>
      </c>
      <c r="BY78" s="1">
        <f>KPP!BY78-'Kppa 0.2.3'!BY78</f>
        <v>0</v>
      </c>
      <c r="BZ78" s="1">
        <f>KPP!BZ78-'Kppa 0.2.3'!BZ78</f>
        <v>0</v>
      </c>
      <c r="CA78" s="1">
        <f>KPP!CA78-'Kppa 0.2.3'!CA78</f>
        <v>0</v>
      </c>
      <c r="CB78" s="1">
        <f>KPP!CB78-'Kppa 0.2.3'!CB78</f>
        <v>0</v>
      </c>
    </row>
    <row r="79" spans="1:80" x14ac:dyDescent="0.2">
      <c r="A79" s="1">
        <f>KPP!A79-'Kppa 0.2.3'!A79</f>
        <v>0</v>
      </c>
      <c r="B79" s="1">
        <f>KPP!B79-'Kppa 0.2.3'!B79</f>
        <v>6.2820094575005703E-6</v>
      </c>
      <c r="C79" s="1">
        <f>KPP!C79-'Kppa 0.2.3'!C79</f>
        <v>-2.6182095897494401E-6</v>
      </c>
      <c r="D79" s="1">
        <f>KPP!D79-'Kppa 0.2.3'!D79</f>
        <v>3.6551684957829983E-4</v>
      </c>
      <c r="E79" s="1">
        <f>KPP!E79-'Kppa 0.2.3'!E79</f>
        <v>6.5826598373529971E-4</v>
      </c>
      <c r="F79" s="1">
        <f>KPP!F79-'Kppa 0.2.3'!F79</f>
        <v>1.0553107423512988E-3</v>
      </c>
      <c r="G79" s="1">
        <f>KPP!G79-'Kppa 0.2.3'!G79</f>
        <v>9.2473541054800129E-4</v>
      </c>
      <c r="H79" s="1">
        <f>KPP!H79-'Kppa 0.2.3'!H79</f>
        <v>-6.6343635921894961E-6</v>
      </c>
      <c r="I79" s="1">
        <f>KPP!I79-'Kppa 0.2.3'!I79</f>
        <v>-2.4543753204014918E-5</v>
      </c>
      <c r="J79" s="1">
        <f>KPP!J79-'Kppa 0.2.3'!J79</f>
        <v>-6.2812643992996714E-6</v>
      </c>
      <c r="K79" s="1">
        <f>KPP!K79-'Kppa 0.2.3'!K79</f>
        <v>-1.9059418642902137E-17</v>
      </c>
      <c r="L79" s="1">
        <f>KPP!L79-'Kppa 0.2.3'!L79</f>
        <v>-9.7263106864017845E-7</v>
      </c>
      <c r="M79" s="1">
        <f>KPP!M79-'Kppa 0.2.3'!M79</f>
        <v>-1.5208919029499436E-18</v>
      </c>
      <c r="N79" s="1">
        <f>KPP!N79-'Kppa 0.2.3'!N79</f>
        <v>1.1243013979499172E-6</v>
      </c>
      <c r="O79" s="1">
        <f>KPP!O79-'Kppa 0.2.3'!O79</f>
        <v>1.3820942720977995E-4</v>
      </c>
      <c r="P79" s="1">
        <f>KPP!P79-'Kppa 0.2.3'!P79</f>
        <v>-3.3426849911380194E-8</v>
      </c>
      <c r="Q79" s="1">
        <f>KPP!Q79-'Kppa 0.2.3'!Q79</f>
        <v>-1.6001595915228011E-11</v>
      </c>
      <c r="R79" s="1">
        <f>KPP!R79-'Kppa 0.2.3'!R79</f>
        <v>-2.7214856070149011E-3</v>
      </c>
      <c r="S79" s="1">
        <f>KPP!S79-'Kppa 0.2.3'!S79</f>
        <v>-5.5260712784640416E-8</v>
      </c>
      <c r="T79" s="1">
        <f>KPP!T79-'Kppa 0.2.3'!T79</f>
        <v>-3.279977989149971E-8</v>
      </c>
      <c r="U79" s="1">
        <f>KPP!U79-'Kppa 0.2.3'!U79</f>
        <v>-2.3037225406596223E-6</v>
      </c>
      <c r="V79" s="1">
        <f>KPP!V79-'Kppa 0.2.3'!V79</f>
        <v>-2.3539829922796657E-6</v>
      </c>
      <c r="W79" s="1">
        <f>KPP!W79-'Kppa 0.2.3'!W79</f>
        <v>9.5362148699301844E-14</v>
      </c>
      <c r="X79" s="1">
        <f>KPP!X79-'Kppa 0.2.3'!X79</f>
        <v>-8.3060126378699521E-10</v>
      </c>
      <c r="Y79" s="1">
        <f>KPP!Y79-'Kppa 0.2.3'!Y79</f>
        <v>-1.6581438951000245E-19</v>
      </c>
      <c r="Z79" s="1">
        <f>KPP!Z79-'Kppa 0.2.3'!Z79</f>
        <v>9.9887623504419835E-7</v>
      </c>
      <c r="AA79" s="1">
        <f>KPP!AA79-'Kppa 0.2.3'!AA79</f>
        <v>1.1801528211356034E-4</v>
      </c>
      <c r="AB79" s="1">
        <f>KPP!AB79-'Kppa 0.2.3'!AB79</f>
        <v>1.0993620493137967E-10</v>
      </c>
      <c r="AC79" s="1">
        <f>KPP!AC79-'Kppa 0.2.3'!AC79</f>
        <v>5.238488985275023E-26</v>
      </c>
      <c r="AD79" s="1">
        <f>KPP!AD79-'Kppa 0.2.3'!AD79</f>
        <v>-3.6150343873898524E-6</v>
      </c>
      <c r="AE79" s="1">
        <f>KPP!AE79-'Kppa 0.2.3'!AE79</f>
        <v>-3.0154538983298215E-7</v>
      </c>
      <c r="AF79" s="1">
        <f>KPP!AF79-'Kppa 0.2.3'!AF79</f>
        <v>-1.6488516400179896E-8</v>
      </c>
      <c r="AG79" s="1">
        <f>KPP!AG79-'Kppa 0.2.3'!AG79</f>
        <v>5.7374723735594087E-11</v>
      </c>
      <c r="AH79" s="1">
        <f>KPP!AH79-'Kppa 0.2.3'!AH79</f>
        <v>2.9326373964059705E-11</v>
      </c>
      <c r="AI79" s="1">
        <f>KPP!AI79-'Kppa 0.2.3'!AI79</f>
        <v>3.314402398565955E-10</v>
      </c>
      <c r="AJ79" s="1">
        <f>KPP!AJ79-'Kppa 0.2.3'!AJ79</f>
        <v>-9.9946809414299865E-10</v>
      </c>
      <c r="AK79" s="1">
        <f>KPP!AK79-'Kppa 0.2.3'!AK79</f>
        <v>2.5571053370400458E-9</v>
      </c>
      <c r="AL79" s="1">
        <f>KPP!AL79-'Kppa 0.2.3'!AL79</f>
        <v>1.1106216113610998E-4</v>
      </c>
      <c r="AM79" s="1">
        <f>KPP!AM79-'Kppa 0.2.3'!AM79</f>
        <v>-2.9803353750601954E-10</v>
      </c>
      <c r="AN79" s="1">
        <f>KPP!AN79-'Kppa 0.2.3'!AN79</f>
        <v>1.5826715470619988E-10</v>
      </c>
      <c r="AO79" s="1">
        <f>KPP!AO79-'Kppa 0.2.3'!AO79</f>
        <v>5.3203712682797777E-4</v>
      </c>
      <c r="AP79" s="1">
        <f>KPP!AP79-'Kppa 0.2.3'!AP79</f>
        <v>1.1308739076202093E-10</v>
      </c>
      <c r="AQ79" s="1">
        <f>KPP!AQ79-'Kppa 0.2.3'!AQ79</f>
        <v>-3.9770833899985258E-6</v>
      </c>
      <c r="AR79" s="1">
        <f>KPP!AR79-'Kppa 0.2.3'!AR79</f>
        <v>-3.8794119811988437E-5</v>
      </c>
      <c r="AS79" s="1">
        <f>KPP!AS79-'Kppa 0.2.3'!AS79</f>
        <v>-1.0474509609101219E-11</v>
      </c>
      <c r="AT79" s="1">
        <f>KPP!AT79-'Kppa 0.2.3'!AT79</f>
        <v>1.595403064116955E-7</v>
      </c>
      <c r="AU79" s="1">
        <f>KPP!AU79-'Kppa 0.2.3'!AU79</f>
        <v>3.6551899106379908E-13</v>
      </c>
      <c r="AV79" s="1" t="e">
        <f>KPP!AV79-'Kppa 0.2.3'!AV79</f>
        <v>#VALUE!</v>
      </c>
      <c r="AW79" s="1">
        <f>KPP!AW79-'Kppa 0.2.3'!AW79</f>
        <v>-4.2579532185050545E-8</v>
      </c>
      <c r="AX79" s="1">
        <f>KPP!AX79-'Kppa 0.2.3'!AX79</f>
        <v>0</v>
      </c>
      <c r="AY79" s="1">
        <f>KPP!AY79-'Kppa 0.2.3'!AY79</f>
        <v>3.7955149696679824E-26</v>
      </c>
      <c r="AZ79" s="1">
        <f>KPP!AZ79-'Kppa 0.2.3'!AZ79</f>
        <v>6.7389164605270003E-33</v>
      </c>
      <c r="BA79" s="1">
        <f>KPP!BA79-'Kppa 0.2.3'!BA79</f>
        <v>1.5486772111489604E-61</v>
      </c>
      <c r="BB79" s="1" t="e">
        <f>KPP!BB79-'Kppa 0.2.3'!BB79</f>
        <v>#VALUE!</v>
      </c>
      <c r="BC79" s="1">
        <f>KPP!BC79-'Kppa 0.2.3'!BC79</f>
        <v>7.8583505363007765E-22</v>
      </c>
      <c r="BD79" s="1">
        <f>KPP!BD79-'Kppa 0.2.3'!BD79</f>
        <v>3.271041271002981E-5</v>
      </c>
      <c r="BE79" s="1">
        <f>KPP!BE79-'Kppa 0.2.3'!BE79</f>
        <v>5.2125579725805643E-6</v>
      </c>
      <c r="BF79" s="1">
        <f>KPP!BF79-'Kppa 0.2.3'!BF79</f>
        <v>-4.8985790232870059E-6</v>
      </c>
      <c r="BG79" s="1">
        <f>KPP!BG79-'Kppa 0.2.3'!BG79</f>
        <v>-4.0186515166196641E-12</v>
      </c>
      <c r="BH79" s="1">
        <f>KPP!BH79-'Kppa 0.2.3'!BH79</f>
        <v>6.2833724891310158E-5</v>
      </c>
      <c r="BI79" s="1">
        <f>KPP!BI79-'Kppa 0.2.3'!BI79</f>
        <v>-2.1117058223810506E-5</v>
      </c>
      <c r="BJ79" s="1">
        <f>KPP!BJ79-'Kppa 0.2.3'!BJ79</f>
        <v>-3.6234338949800335E-7</v>
      </c>
      <c r="BK79" s="1">
        <f>KPP!BK79-'Kppa 0.2.3'!BK79</f>
        <v>-3.7660686203999649E-4</v>
      </c>
      <c r="BL79" s="1">
        <f>KPP!BL79-'Kppa 0.2.3'!BL79</f>
        <v>1.8772458869554051E-6</v>
      </c>
      <c r="BM79" s="1">
        <f>KPP!BM79-'Kppa 0.2.3'!BM79</f>
        <v>-4.6819799025580134E-9</v>
      </c>
      <c r="BN79" s="1">
        <f>KPP!BN79-'Kppa 0.2.3'!BN79</f>
        <v>-9.1661533824109942E-15</v>
      </c>
      <c r="BO79" s="1">
        <f>KPP!BO79-'Kppa 0.2.3'!BO79</f>
        <v>2.0094511396459997E-7</v>
      </c>
      <c r="BP79" s="1">
        <f>KPP!BP79-'Kppa 0.2.3'!BP79</f>
        <v>-6.8089720791601003E-12</v>
      </c>
      <c r="BQ79" s="1">
        <f>KPP!BQ79-'Kppa 0.2.3'!BQ79</f>
        <v>2.0589106669250068E-7</v>
      </c>
      <c r="BR79" s="1">
        <f>KPP!BR79-'Kppa 0.2.3'!BR79</f>
        <v>-9.9972558531020029E-7</v>
      </c>
      <c r="BS79" s="1">
        <f>KPP!BS79-'Kppa 0.2.3'!BS79</f>
        <v>-2.0171469257649916E-5</v>
      </c>
      <c r="BT79" s="1">
        <f>KPP!BT79-'Kppa 0.2.3'!BT79</f>
        <v>-1.3372851855380072E-8</v>
      </c>
      <c r="BU79" s="1">
        <f>KPP!BU79-'Kppa 0.2.3'!BU79</f>
        <v>1.0583096178520026E-7</v>
      </c>
      <c r="BV79" s="1">
        <f>KPP!BV79-'Kppa 0.2.3'!BV79</f>
        <v>1.9577103828660045E-7</v>
      </c>
      <c r="BW79" s="1">
        <f>KPP!BW79-'Kppa 0.2.3'!BW79</f>
        <v>4.3049769755179491E-9</v>
      </c>
      <c r="BX79" s="1">
        <f>KPP!BX79-'Kppa 0.2.3'!BX79</f>
        <v>0</v>
      </c>
      <c r="BY79" s="1">
        <f>KPP!BY79-'Kppa 0.2.3'!BY79</f>
        <v>0</v>
      </c>
      <c r="BZ79" s="1">
        <f>KPP!BZ79-'Kppa 0.2.3'!BZ79</f>
        <v>0</v>
      </c>
      <c r="CA79" s="1">
        <f>KPP!CA79-'Kppa 0.2.3'!CA79</f>
        <v>0</v>
      </c>
      <c r="CB79" s="1">
        <f>KPP!CB79-'Kppa 0.2.3'!CB79</f>
        <v>0</v>
      </c>
    </row>
    <row r="80" spans="1:80" x14ac:dyDescent="0.2">
      <c r="A80" s="1">
        <f>KPP!A80-'Kppa 0.2.3'!A80</f>
        <v>0</v>
      </c>
      <c r="B80" s="1">
        <f>KPP!B80-'Kppa 0.2.3'!B80</f>
        <v>1.0197507455199373E-5</v>
      </c>
      <c r="C80" s="1">
        <f>KPP!C80-'Kppa 0.2.3'!C80</f>
        <v>-2.443390679520395E-6</v>
      </c>
      <c r="D80" s="1">
        <f>KPP!D80-'Kppa 0.2.3'!D80</f>
        <v>3.7757260929779934E-4</v>
      </c>
      <c r="E80" s="1">
        <f>KPP!E80-'Kppa 0.2.3'!E80</f>
        <v>6.7209213366260095E-4</v>
      </c>
      <c r="F80" s="1">
        <f>KPP!F80-'Kppa 0.2.3'!F80</f>
        <v>1.0730278680497959E-3</v>
      </c>
      <c r="G80" s="1">
        <f>KPP!G80-'Kppa 0.2.3'!G80</f>
        <v>9.4092677324229823E-4</v>
      </c>
      <c r="H80" s="1">
        <f>KPP!H80-'Kppa 0.2.3'!H80</f>
        <v>-6.6385124487689656E-6</v>
      </c>
      <c r="I80" s="1">
        <f>KPP!I80-'Kppa 0.2.3'!I80</f>
        <v>-2.4556442727002858E-5</v>
      </c>
      <c r="J80" s="1">
        <f>KPP!J80-'Kppa 0.2.3'!J80</f>
        <v>-1.0196762397100823E-5</v>
      </c>
      <c r="K80" s="1">
        <f>KPP!K80-'Kppa 0.2.3'!K80</f>
        <v>-9.3619578091907391E-18</v>
      </c>
      <c r="L80" s="1">
        <f>KPP!L80-'Kppa 0.2.3'!L80</f>
        <v>-1.6217668952593634E-6</v>
      </c>
      <c r="M80" s="1">
        <f>KPP!M80-'Kppa 0.2.3'!M80</f>
        <v>-9.2434117095695625E-19</v>
      </c>
      <c r="N80" s="1">
        <f>KPP!N80-'Kppa 0.2.3'!N80</f>
        <v>3.0731137364604921E-6</v>
      </c>
      <c r="O80" s="1">
        <f>KPP!O80-'Kppa 0.2.3'!O80</f>
        <v>1.389759158753898E-4</v>
      </c>
      <c r="P80" s="1">
        <f>KPP!P80-'Kppa 0.2.3'!P80</f>
        <v>-3.1491166160009997E-8</v>
      </c>
      <c r="Q80" s="1">
        <f>KPP!Q80-'Kppa 0.2.3'!Q80</f>
        <v>-1.3762543249664991E-11</v>
      </c>
      <c r="R80" s="1">
        <f>KPP!R80-'Kppa 0.2.3'!R80</f>
        <v>-2.697522966516E-3</v>
      </c>
      <c r="S80" s="1">
        <f>KPP!S80-'Kppa 0.2.3'!S80</f>
        <v>-1.1116589598818966E-7</v>
      </c>
      <c r="T80" s="1">
        <f>KPP!T80-'Kppa 0.2.3'!T80</f>
        <v>-1.0578478571569803E-8</v>
      </c>
      <c r="U80" s="1">
        <f>KPP!U80-'Kppa 0.2.3'!U80</f>
        <v>-3.7272293341101062E-6</v>
      </c>
      <c r="V80" s="1">
        <f>KPP!V80-'Kppa 0.2.3'!V80</f>
        <v>-3.6191208806699016E-6</v>
      </c>
      <c r="W80" s="1">
        <f>KPP!W80-'Kppa 0.2.3'!W80</f>
        <v>4.2105490403349757E-14</v>
      </c>
      <c r="X80" s="1">
        <f>KPP!X80-'Kppa 0.2.3'!X80</f>
        <v>-9.8650658259901741E-10</v>
      </c>
      <c r="Y80" s="1">
        <f>KPP!Y80-'Kppa 0.2.3'!Y80</f>
        <v>-1.2103266573371957E-19</v>
      </c>
      <c r="Z80" s="1">
        <f>KPP!Z80-'Kppa 0.2.3'!Z80</f>
        <v>6.8240704787070187E-7</v>
      </c>
      <c r="AA80" s="1">
        <f>KPP!AA80-'Kppa 0.2.3'!AA80</f>
        <v>1.1158923964819023E-4</v>
      </c>
      <c r="AB80" s="1">
        <f>KPP!AB80-'Kppa 0.2.3'!AB80</f>
        <v>6.1543659008990006E-11</v>
      </c>
      <c r="AC80" s="1">
        <f>KPP!AC80-'Kppa 0.2.3'!AC80</f>
        <v>2.7282800019450523E-26</v>
      </c>
      <c r="AD80" s="1">
        <f>KPP!AD80-'Kppa 0.2.3'!AD80</f>
        <v>-4.0560826119599193E-6</v>
      </c>
      <c r="AE80" s="1">
        <f>KPP!AE80-'Kppa 0.2.3'!AE80</f>
        <v>-4.3001115118299852E-7</v>
      </c>
      <c r="AF80" s="1">
        <f>KPP!AF80-'Kppa 0.2.3'!AF80</f>
        <v>-2.2215388018739646E-8</v>
      </c>
      <c r="AG80" s="1">
        <f>KPP!AG80-'Kppa 0.2.3'!AG80</f>
        <v>-2.4800561460981463E-12</v>
      </c>
      <c r="AH80" s="1">
        <f>KPP!AH80-'Kppa 0.2.3'!AH80</f>
        <v>1.425626177019029E-11</v>
      </c>
      <c r="AI80" s="1">
        <f>KPP!AI80-'Kppa 0.2.3'!AI80</f>
        <v>1.6343768294589995E-10</v>
      </c>
      <c r="AJ80" s="1">
        <f>KPP!AJ80-'Kppa 0.2.3'!AJ80</f>
        <v>-1.3441634734909917E-9</v>
      </c>
      <c r="AK80" s="1">
        <f>KPP!AK80-'Kppa 0.2.3'!AK80</f>
        <v>2.1663719524199827E-9</v>
      </c>
      <c r="AL80" s="1">
        <f>KPP!AL80-'Kppa 0.2.3'!AL80</f>
        <v>1.0320668981063982E-4</v>
      </c>
      <c r="AM80" s="1">
        <f>KPP!AM80-'Kppa 0.2.3'!AM80</f>
        <v>-5.353780647280005E-10</v>
      </c>
      <c r="AN80" s="1">
        <f>KPP!AN80-'Kppa 0.2.3'!AN80</f>
        <v>7.9524099702220164E-11</v>
      </c>
      <c r="AO80" s="1">
        <f>KPP!AO80-'Kppa 0.2.3'!AO80</f>
        <v>5.321679546509972E-4</v>
      </c>
      <c r="AP80" s="1">
        <f>KPP!AP80-'Kppa 0.2.3'!AP80</f>
        <v>-4.2032358871998652E-10</v>
      </c>
      <c r="AQ80" s="1">
        <f>KPP!AQ80-'Kppa 0.2.3'!AQ80</f>
        <v>-4.9999157772998015E-6</v>
      </c>
      <c r="AR80" s="1">
        <f>KPP!AR80-'Kppa 0.2.3'!AR80</f>
        <v>-4.3578501564001115E-5</v>
      </c>
      <c r="AS80" s="1">
        <f>KPP!AS80-'Kppa 0.2.3'!AS80</f>
        <v>-3.7434668715299859E-11</v>
      </c>
      <c r="AT80" s="1">
        <f>KPP!AT80-'Kppa 0.2.3'!AT80</f>
        <v>1.5803351548459828E-7</v>
      </c>
      <c r="AU80" s="1">
        <f>KPP!AU80-'Kppa 0.2.3'!AU80</f>
        <v>1.3456652912590168E-13</v>
      </c>
      <c r="AV80" s="1" t="e">
        <f>KPP!AV80-'Kppa 0.2.3'!AV80</f>
        <v>#VALUE!</v>
      </c>
      <c r="AW80" s="1">
        <f>KPP!AW80-'Kppa 0.2.3'!AW80</f>
        <v>-3.0209695844449771E-8</v>
      </c>
      <c r="AX80" s="1">
        <f>KPP!AX80-'Kppa 0.2.3'!AX80</f>
        <v>0</v>
      </c>
      <c r="AY80" s="1">
        <f>KPP!AY80-'Kppa 0.2.3'!AY80</f>
        <v>-3.3982729832998449E-27</v>
      </c>
      <c r="AZ80" s="1">
        <f>KPP!AZ80-'Kppa 0.2.3'!AZ80</f>
        <v>1.1788636034680039E-33</v>
      </c>
      <c r="BA80" s="1">
        <f>KPP!BA80-'Kppa 0.2.3'!BA80</f>
        <v>1.1735229454816101E-62</v>
      </c>
      <c r="BB80" s="1" t="e">
        <f>KPP!BB80-'Kppa 0.2.3'!BB80</f>
        <v>#VALUE!</v>
      </c>
      <c r="BC80" s="1">
        <f>KPP!BC80-'Kppa 0.2.3'!BC80</f>
        <v>-3.1487659859009843E-21</v>
      </c>
      <c r="BD80" s="1">
        <f>KPP!BD80-'Kppa 0.2.3'!BD80</f>
        <v>3.1419808995869838E-5</v>
      </c>
      <c r="BE80" s="1">
        <f>KPP!BE80-'Kppa 0.2.3'!BE80</f>
        <v>5.698500186600633E-6</v>
      </c>
      <c r="BF80" s="1">
        <f>KPP!BF80-'Kppa 0.2.3'!BF80</f>
        <v>-4.6386310019969968E-6</v>
      </c>
      <c r="BG80" s="1">
        <f>KPP!BG80-'Kppa 0.2.3'!BG80</f>
        <v>-1.8999173033730247E-12</v>
      </c>
      <c r="BH80" s="1">
        <f>KPP!BH80-'Kppa 0.2.3'!BH80</f>
        <v>5.8725805162790096E-5</v>
      </c>
      <c r="BI80" s="1">
        <f>KPP!BI80-'Kppa 0.2.3'!BI80</f>
        <v>-2.3221363025630742E-5</v>
      </c>
      <c r="BJ80" s="1">
        <f>KPP!BJ80-'Kppa 0.2.3'!BJ80</f>
        <v>-3.6244170175390219E-7</v>
      </c>
      <c r="BK80" s="1">
        <f>KPP!BK80-'Kppa 0.2.3'!BK80</f>
        <v>-3.781083495730253E-4</v>
      </c>
      <c r="BL80" s="1">
        <f>KPP!BL80-'Kppa 0.2.3'!BL80</f>
        <v>1.0532746703092004E-6</v>
      </c>
      <c r="BM80" s="1">
        <f>KPP!BM80-'Kppa 0.2.3'!BM80</f>
        <v>-3.3635379405749952E-9</v>
      </c>
      <c r="BN80" s="1">
        <f>KPP!BN80-'Kppa 0.2.3'!BN80</f>
        <v>-7.3963908997709922E-15</v>
      </c>
      <c r="BO80" s="1">
        <f>KPP!BO80-'Kppa 0.2.3'!BO80</f>
        <v>1.3798909167319777E-7</v>
      </c>
      <c r="BP80" s="1">
        <f>KPP!BP80-'Kppa 0.2.3'!BP80</f>
        <v>-8.167922325429925E-12</v>
      </c>
      <c r="BQ80" s="1">
        <f>KPP!BQ80-'Kppa 0.2.3'!BQ80</f>
        <v>1.7932205281030229E-7</v>
      </c>
      <c r="BR80" s="1">
        <f>KPP!BR80-'Kppa 0.2.3'!BR80</f>
        <v>-4.2118825122820606E-7</v>
      </c>
      <c r="BS80" s="1">
        <f>KPP!BS80-'Kppa 0.2.3'!BS80</f>
        <v>-1.81624055614997E-5</v>
      </c>
      <c r="BT80" s="1">
        <f>KPP!BT80-'Kppa 0.2.3'!BT80</f>
        <v>-3.3068966467369936E-8</v>
      </c>
      <c r="BU80" s="1">
        <f>KPP!BU80-'Kppa 0.2.3'!BU80</f>
        <v>6.9305760245260138E-8</v>
      </c>
      <c r="BV80" s="1">
        <f>KPP!BV80-'Kppa 0.2.3'!BV80</f>
        <v>1.5134259216958029E-7</v>
      </c>
      <c r="BW80" s="1">
        <f>KPP!BW80-'Kppa 0.2.3'!BW80</f>
        <v>2.3124925198019504E-9</v>
      </c>
      <c r="BX80" s="1">
        <f>KPP!BX80-'Kppa 0.2.3'!BX80</f>
        <v>0</v>
      </c>
      <c r="BY80" s="1">
        <f>KPP!BY80-'Kppa 0.2.3'!BY80</f>
        <v>0</v>
      </c>
      <c r="BZ80" s="1">
        <f>KPP!BZ80-'Kppa 0.2.3'!BZ80</f>
        <v>0</v>
      </c>
      <c r="CA80" s="1">
        <f>KPP!CA80-'Kppa 0.2.3'!CA80</f>
        <v>0</v>
      </c>
      <c r="CB80" s="1">
        <f>KPP!CB80-'Kppa 0.2.3'!CB80</f>
        <v>0</v>
      </c>
    </row>
    <row r="81" spans="1:80" x14ac:dyDescent="0.2">
      <c r="A81" s="1">
        <f>KPP!A81-'Kppa 0.2.3'!A81</f>
        <v>0</v>
      </c>
      <c r="B81" s="1">
        <f>KPP!B81-'Kppa 0.2.3'!B81</f>
        <v>1.1291377990996221E-5</v>
      </c>
      <c r="C81" s="1">
        <f>KPP!C81-'Kppa 0.2.3'!C81</f>
        <v>-2.3951205576199647E-6</v>
      </c>
      <c r="D81" s="1">
        <f>KPP!D81-'Kppa 0.2.3'!D81</f>
        <v>3.8240254062729684E-4</v>
      </c>
      <c r="E81" s="1">
        <f>KPP!E81-'Kppa 0.2.3'!E81</f>
        <v>6.7865769156770506E-4</v>
      </c>
      <c r="F81" s="1">
        <f>KPP!F81-'Kppa 0.2.3'!F81</f>
        <v>1.0781019025531968E-3</v>
      </c>
      <c r="G81" s="1">
        <f>KPP!G81-'Kppa 0.2.3'!G81</f>
        <v>9.4625366577899897E-4</v>
      </c>
      <c r="H81" s="1">
        <f>KPP!H81-'Kppa 0.2.3'!H81</f>
        <v>-6.6360148586307871E-6</v>
      </c>
      <c r="I81" s="1">
        <f>KPP!I81-'Kppa 0.2.3'!I81</f>
        <v>-2.4549061423989604E-5</v>
      </c>
      <c r="J81" s="1">
        <f>KPP!J81-'Kppa 0.2.3'!J81</f>
        <v>-1.1290632932899405E-5</v>
      </c>
      <c r="K81" s="1">
        <f>KPP!K81-'Kppa 0.2.3'!K81</f>
        <v>-1.3245759533900294E-18</v>
      </c>
      <c r="L81" s="1">
        <f>KPP!L81-'Kppa 0.2.3'!L81</f>
        <v>-1.8132264707204637E-6</v>
      </c>
      <c r="M81" s="1">
        <f>KPP!M81-'Kppa 0.2.3'!M81</f>
        <v>-7.7976944391994425E-19</v>
      </c>
      <c r="N81" s="1">
        <f>KPP!N81-'Kppa 0.2.3'!N81</f>
        <v>1.8257479152909012E-6</v>
      </c>
      <c r="O81" s="1">
        <f>KPP!O81-'Kppa 0.2.3'!O81</f>
        <v>1.3395815574954954E-4</v>
      </c>
      <c r="P81" s="1">
        <f>KPP!P81-'Kppa 0.2.3'!P81</f>
        <v>-3.0606329280290143E-8</v>
      </c>
      <c r="Q81" s="1">
        <f>KPP!Q81-'Kppa 0.2.3'!Q81</f>
        <v>-1.2798981092927018E-11</v>
      </c>
      <c r="R81" s="1">
        <f>KPP!R81-'Kppa 0.2.3'!R81</f>
        <v>-2.6790823736401008E-3</v>
      </c>
      <c r="S81" s="1">
        <f>KPP!S81-'Kppa 0.2.3'!S81</f>
        <v>-5.0142950373489929E-7</v>
      </c>
      <c r="T81" s="1">
        <f>KPP!T81-'Kppa 0.2.3'!T81</f>
        <v>-3.4066423913101604E-9</v>
      </c>
      <c r="U81" s="1">
        <f>KPP!U81-'Kppa 0.2.3'!U81</f>
        <v>-4.122093190300595E-6</v>
      </c>
      <c r="V81" s="1">
        <f>KPP!V81-'Kppa 0.2.3'!V81</f>
        <v>-3.9293653985199902E-6</v>
      </c>
      <c r="W81" s="1">
        <f>KPP!W81-'Kppa 0.2.3'!W81</f>
        <v>-6.5216620959974026E-17</v>
      </c>
      <c r="X81" s="1">
        <f>KPP!X81-'Kppa 0.2.3'!X81</f>
        <v>-9.7448284969601299E-10</v>
      </c>
      <c r="Y81" s="1">
        <f>KPP!Y81-'Kppa 0.2.3'!Y81</f>
        <v>-9.6833065820870098E-20</v>
      </c>
      <c r="Z81" s="1">
        <f>KPP!Z81-'Kppa 0.2.3'!Z81</f>
        <v>2.0735342859199891E-8</v>
      </c>
      <c r="AA81" s="1">
        <f>KPP!AA81-'Kppa 0.2.3'!AA81</f>
        <v>1.0804286221433989E-4</v>
      </c>
      <c r="AB81" s="1">
        <f>KPP!AB81-'Kppa 0.2.3'!AB81</f>
        <v>4.1657402234189437E-12</v>
      </c>
      <c r="AC81" s="1">
        <f>KPP!AC81-'Kppa 0.2.3'!AC81</f>
        <v>5.5180671411909859E-27</v>
      </c>
      <c r="AD81" s="1">
        <f>KPP!AD81-'Kppa 0.2.3'!AD81</f>
        <v>-4.1164532719301615E-6</v>
      </c>
      <c r="AE81" s="1">
        <f>KPP!AE81-'Kppa 0.2.3'!AE81</f>
        <v>-4.5430760936399886E-7</v>
      </c>
      <c r="AF81" s="1">
        <f>KPP!AF81-'Kppa 0.2.3'!AF81</f>
        <v>-2.2989378891640074E-8</v>
      </c>
      <c r="AG81" s="1">
        <f>KPP!AG81-'Kppa 0.2.3'!AG81</f>
        <v>-4.3804735548800725E-11</v>
      </c>
      <c r="AH81" s="1">
        <f>KPP!AH81-'Kppa 0.2.3'!AH81</f>
        <v>-3.2802036417206267E-12</v>
      </c>
      <c r="AI81" s="1">
        <f>KPP!AI81-'Kppa 0.2.3'!AI81</f>
        <v>2.5248126082459833E-12</v>
      </c>
      <c r="AJ81" s="1">
        <f>KPP!AJ81-'Kppa 0.2.3'!AJ81</f>
        <v>-1.3442364656539783E-9</v>
      </c>
      <c r="AK81" s="1">
        <f>KPP!AK81-'Kppa 0.2.3'!AK81</f>
        <v>1.7814308037470086E-10</v>
      </c>
      <c r="AL81" s="1">
        <f>KPP!AL81-'Kppa 0.2.3'!AL81</f>
        <v>9.9720361248160048E-5</v>
      </c>
      <c r="AM81" s="1">
        <f>KPP!AM81-'Kppa 0.2.3'!AM81</f>
        <v>-5.8176467995298763E-10</v>
      </c>
      <c r="AN81" s="1">
        <f>KPP!AN81-'Kppa 0.2.3'!AN81</f>
        <v>5.4743424990150259E-12</v>
      </c>
      <c r="AO81" s="1">
        <f>KPP!AO81-'Kppa 0.2.3'!AO81</f>
        <v>5.3249197254995329E-4</v>
      </c>
      <c r="AP81" s="1">
        <f>KPP!AP81-'Kppa 0.2.3'!AP81</f>
        <v>-5.7284580770399797E-10</v>
      </c>
      <c r="AQ81" s="1">
        <f>KPP!AQ81-'Kppa 0.2.3'!AQ81</f>
        <v>-5.340012584502396E-6</v>
      </c>
      <c r="AR81" s="1">
        <f>KPP!AR81-'Kppa 0.2.3'!AR81</f>
        <v>-4.4424989902008827E-5</v>
      </c>
      <c r="AS81" s="1">
        <f>KPP!AS81-'Kppa 0.2.3'!AS81</f>
        <v>-3.9204911717898811E-11</v>
      </c>
      <c r="AT81" s="1">
        <f>KPP!AT81-'Kppa 0.2.3'!AT81</f>
        <v>1.4620442255990204E-7</v>
      </c>
      <c r="AU81" s="1">
        <f>KPP!AU81-'Kppa 0.2.3'!AU81</f>
        <v>-2.1177592478509642E-14</v>
      </c>
      <c r="AV81" s="1" t="e">
        <f>KPP!AV81-'Kppa 0.2.3'!AV81</f>
        <v>#VALUE!</v>
      </c>
      <c r="AW81" s="1">
        <f>KPP!AW81-'Kppa 0.2.3'!AW81</f>
        <v>-8.874353004840013E-9</v>
      </c>
      <c r="AX81" s="1">
        <f>KPP!AX81-'Kppa 0.2.3'!AX81</f>
        <v>0</v>
      </c>
      <c r="AY81" s="1">
        <f>KPP!AY81-'Kppa 0.2.3'!AY81</f>
        <v>-4.501250152995E-27</v>
      </c>
      <c r="AZ81" s="1">
        <f>KPP!AZ81-'Kppa 0.2.3'!AZ81</f>
        <v>5.2282829706349935E-34</v>
      </c>
      <c r="BA81" s="1">
        <f>KPP!BA81-'Kppa 0.2.3'!BA81</f>
        <v>3.8807073598747195E-63</v>
      </c>
      <c r="BB81" s="1" t="e">
        <f>KPP!BB81-'Kppa 0.2.3'!BB81</f>
        <v>#VALUE!</v>
      </c>
      <c r="BC81" s="1">
        <f>KPP!BC81-'Kppa 0.2.3'!BC81</f>
        <v>-2.8191563250049902E-21</v>
      </c>
      <c r="BD81" s="1">
        <f>KPP!BD81-'Kppa 0.2.3'!BD81</f>
        <v>3.4197151159029871E-5</v>
      </c>
      <c r="BE81" s="1">
        <f>KPP!BE81-'Kppa 0.2.3'!BE81</f>
        <v>9.0123171184799955E-6</v>
      </c>
      <c r="BF81" s="1">
        <f>KPP!BF81-'Kppa 0.2.3'!BF81</f>
        <v>-4.4757939419529937E-6</v>
      </c>
      <c r="BG81" s="1">
        <f>KPP!BG81-'Kppa 0.2.3'!BG81</f>
        <v>-2.3895111637600088E-13</v>
      </c>
      <c r="BH81" s="1">
        <f>KPP!BH81-'Kppa 0.2.3'!BH81</f>
        <v>5.7073474229989846E-5</v>
      </c>
      <c r="BI81" s="1">
        <f>KPP!BI81-'Kppa 0.2.3'!BI81</f>
        <v>-2.3785650460479008E-5</v>
      </c>
      <c r="BJ81" s="1">
        <f>KPP!BJ81-'Kppa 0.2.3'!BJ81</f>
        <v>-3.5628036841820073E-7</v>
      </c>
      <c r="BK81" s="1">
        <f>KPP!BK81-'Kppa 0.2.3'!BK81</f>
        <v>-3.798802572719806E-4</v>
      </c>
      <c r="BL81" s="1">
        <f>KPP!BL81-'Kppa 0.2.3'!BL81</f>
        <v>5.519287885380044E-8</v>
      </c>
      <c r="BM81" s="1">
        <f>KPP!BM81-'Kppa 0.2.3'!BM81</f>
        <v>-1.1760109404090057E-9</v>
      </c>
      <c r="BN81" s="1">
        <f>KPP!BN81-'Kppa 0.2.3'!BN81</f>
        <v>-6.6685522994169973E-15</v>
      </c>
      <c r="BO81" s="1">
        <f>KPP!BO81-'Kppa 0.2.3'!BO81</f>
        <v>7.7482481017401421E-8</v>
      </c>
      <c r="BP81" s="1">
        <f>KPP!BP81-'Kppa 0.2.3'!BP81</f>
        <v>-1.0368127788779939E-11</v>
      </c>
      <c r="BQ81" s="1">
        <f>KPP!BQ81-'Kppa 0.2.3'!BQ81</f>
        <v>2.161033737912988E-7</v>
      </c>
      <c r="BR81" s="1">
        <f>KPP!BR81-'Kppa 0.2.3'!BR81</f>
        <v>-2.0916797702450279E-8</v>
      </c>
      <c r="BS81" s="1">
        <f>KPP!BS81-'Kppa 0.2.3'!BS81</f>
        <v>-9.8874440547904244E-6</v>
      </c>
      <c r="BT81" s="1">
        <f>KPP!BT81-'Kppa 0.2.3'!BT81</f>
        <v>-1.9607510084309552E-7</v>
      </c>
      <c r="BU81" s="1">
        <f>KPP!BU81-'Kppa 0.2.3'!BU81</f>
        <v>2.6477452903210321E-8</v>
      </c>
      <c r="BV81" s="1">
        <f>KPP!BV81-'Kppa 0.2.3'!BV81</f>
        <v>1.0716916665114024E-7</v>
      </c>
      <c r="BW81" s="1">
        <f>KPP!BW81-'Kppa 0.2.3'!BW81</f>
        <v>9.2742707062099421E-11</v>
      </c>
      <c r="BX81" s="1">
        <f>KPP!BX81-'Kppa 0.2.3'!BX81</f>
        <v>0</v>
      </c>
      <c r="BY81" s="1">
        <f>KPP!BY81-'Kppa 0.2.3'!BY81</f>
        <v>0</v>
      </c>
      <c r="BZ81" s="1">
        <f>KPP!BZ81-'Kppa 0.2.3'!BZ81</f>
        <v>0</v>
      </c>
      <c r="CA81" s="1">
        <f>KPP!CA81-'Kppa 0.2.3'!CA81</f>
        <v>0</v>
      </c>
      <c r="CB81" s="1">
        <f>KPP!CB81-'Kppa 0.2.3'!CB81</f>
        <v>0</v>
      </c>
    </row>
    <row r="82" spans="1:80" x14ac:dyDescent="0.2">
      <c r="A82" s="1">
        <f>KPP!A82-'Kppa 0.2.3'!A82</f>
        <v>0</v>
      </c>
      <c r="B82" s="1">
        <f>KPP!B82-'Kppa 0.2.3'!B82</f>
        <v>1.1389810713600956E-5</v>
      </c>
      <c r="C82" s="1">
        <f>KPP!C82-'Kppa 0.2.3'!C82</f>
        <v>-2.3908627963201839E-6</v>
      </c>
      <c r="D82" s="1">
        <f>KPP!D82-'Kppa 0.2.3'!D82</f>
        <v>3.8382651470470625E-4</v>
      </c>
      <c r="E82" s="1">
        <f>KPP!E82-'Kppa 0.2.3'!E82</f>
        <v>6.8183696640489871E-4</v>
      </c>
      <c r="F82" s="1">
        <f>KPP!F82-'Kppa 0.2.3'!F82</f>
        <v>1.0784060839420032E-3</v>
      </c>
      <c r="G82" s="1">
        <f>KPP!G82-'Kppa 0.2.3'!G82</f>
        <v>9.4704501394300006E-4</v>
      </c>
      <c r="H82" s="1">
        <f>KPP!H82-'Kppa 0.2.3'!H82</f>
        <v>-6.6377103902903051E-6</v>
      </c>
      <c r="I82" s="1">
        <f>KPP!I82-'Kppa 0.2.3'!I82</f>
        <v>-2.4554153236988618E-5</v>
      </c>
      <c r="J82" s="1">
        <f>KPP!J82-'Kppa 0.2.3'!J82</f>
        <v>-1.1389065655500671E-5</v>
      </c>
      <c r="K82" s="1" t="e">
        <f>KPP!K82-'Kppa 0.2.3'!K82</f>
        <v>#VALUE!</v>
      </c>
      <c r="L82" s="1">
        <f>KPP!L82-'Kppa 0.2.3'!L82</f>
        <v>-1.8316985024111748E-6</v>
      </c>
      <c r="M82" s="1">
        <f>KPP!M82-'Kppa 0.2.3'!M82</f>
        <v>-7.740090781269684E-19</v>
      </c>
      <c r="N82" s="1">
        <f>KPP!N82-'Kppa 0.2.3'!N82</f>
        <v>3.0656692640200836E-6</v>
      </c>
      <c r="O82" s="1">
        <f>KPP!O82-'Kppa 0.2.3'!O82</f>
        <v>1.2777260583341984E-4</v>
      </c>
      <c r="P82" s="1">
        <f>KPP!P82-'Kppa 0.2.3'!P82</f>
        <v>-2.9392133029429983E-8</v>
      </c>
      <c r="Q82" s="1">
        <f>KPP!Q82-'Kppa 0.2.3'!Q82</f>
        <v>-1.2112614372721995E-11</v>
      </c>
      <c r="R82" s="1">
        <f>KPP!R82-'Kppa 0.2.3'!R82</f>
        <v>-2.6747588056320014E-3</v>
      </c>
      <c r="S82" s="1">
        <f>KPP!S82-'Kppa 0.2.3'!S82</f>
        <v>-2.4953068349549954E-6</v>
      </c>
      <c r="T82" s="1">
        <f>KPP!T82-'Kppa 0.2.3'!T82</f>
        <v>-3.320954181889763E-9</v>
      </c>
      <c r="U82" s="1">
        <f>KPP!U82-'Kppa 0.2.3'!U82</f>
        <v>-4.1572777592299714E-6</v>
      </c>
      <c r="V82" s="1">
        <f>KPP!V82-'Kppa 0.2.3'!V82</f>
        <v>-3.9519395982300348E-6</v>
      </c>
      <c r="W82" s="1">
        <f>KPP!W82-'Kppa 0.2.3'!W82</f>
        <v>2.1209585775619866E-15</v>
      </c>
      <c r="X82" s="1">
        <f>KPP!X82-'Kppa 0.2.3'!X82</f>
        <v>-9.6621158740999821E-10</v>
      </c>
      <c r="Y82" s="1">
        <f>KPP!Y82-'Kppa 0.2.3'!Y82</f>
        <v>-9.2879482941979641E-20</v>
      </c>
      <c r="Z82" s="1">
        <f>KPP!Z82-'Kppa 0.2.3'!Z82</f>
        <v>4.3011882633989719E-8</v>
      </c>
      <c r="AA82" s="1">
        <f>KPP!AA82-'Kppa 0.2.3'!AA82</f>
        <v>1.0699819292728013E-4</v>
      </c>
      <c r="AB82" s="1">
        <f>KPP!AB82-'Kppa 0.2.3'!AB82</f>
        <v>3.4665073903169806E-12</v>
      </c>
      <c r="AC82" s="1">
        <f>KPP!AC82-'Kppa 0.2.3'!AC82</f>
        <v>-5.2922816299360115E-27</v>
      </c>
      <c r="AD82" s="1">
        <f>KPP!AD82-'Kppa 0.2.3'!AD82</f>
        <v>-4.1007685302697425E-6</v>
      </c>
      <c r="AE82" s="1">
        <f>KPP!AE82-'Kppa 0.2.3'!AE82</f>
        <v>-4.550474207789954E-7</v>
      </c>
      <c r="AF82" s="1">
        <f>KPP!AF82-'Kppa 0.2.3'!AF82</f>
        <v>-2.2955068743270238E-8</v>
      </c>
      <c r="AG82" s="1">
        <f>KPP!AG82-'Kppa 0.2.3'!AG82</f>
        <v>-5.5468931968500853E-11</v>
      </c>
      <c r="AH82" s="1">
        <f>KPP!AH82-'Kppa 0.2.3'!AH82</f>
        <v>-7.3360972420202903E-12</v>
      </c>
      <c r="AI82" s="1">
        <f>KPP!AI82-'Kppa 0.2.3'!AI82</f>
        <v>5.2525688368120231E-13</v>
      </c>
      <c r="AJ82" s="1">
        <f>KPP!AJ82-'Kppa 0.2.3'!AJ82</f>
        <v>-1.2662012089409994E-9</v>
      </c>
      <c r="AK82" s="1">
        <f>KPP!AK82-'Kppa 0.2.3'!AK82</f>
        <v>-1.1690822363369906E-11</v>
      </c>
      <c r="AL82" s="1">
        <f>KPP!AL82-'Kppa 0.2.3'!AL82</f>
        <v>9.9294496792349651E-5</v>
      </c>
      <c r="AM82" s="1">
        <f>KPP!AM82-'Kppa 0.2.3'!AM82</f>
        <v>-5.2766881268999959E-10</v>
      </c>
      <c r="AN82" s="1">
        <f>KPP!AN82-'Kppa 0.2.3'!AN82</f>
        <v>1.475891257769012E-13</v>
      </c>
      <c r="AO82" s="1">
        <f>KPP!AO82-'Kppa 0.2.3'!AO82</f>
        <v>5.3227979867698227E-4</v>
      </c>
      <c r="AP82" s="1">
        <f>KPP!AP82-'Kppa 0.2.3'!AP82</f>
        <v>-5.1347034149899825E-10</v>
      </c>
      <c r="AQ82" s="1">
        <f>KPP!AQ82-'Kppa 0.2.3'!AQ82</f>
        <v>-5.3773592873021525E-6</v>
      </c>
      <c r="AR82" s="1">
        <f>KPP!AR82-'Kppa 0.2.3'!AR82</f>
        <v>-4.4385005323999138E-5</v>
      </c>
      <c r="AS82" s="1">
        <f>KPP!AS82-'Kppa 0.2.3'!AS82</f>
        <v>-3.6805710432889792E-11</v>
      </c>
      <c r="AT82" s="1">
        <f>KPP!AT82-'Kppa 0.2.3'!AT82</f>
        <v>1.4890468732010659E-7</v>
      </c>
      <c r="AU82" s="1">
        <f>KPP!AU82-'Kppa 0.2.3'!AU82</f>
        <v>-1.6537844814369095E-13</v>
      </c>
      <c r="AV82" s="1" t="e">
        <f>KPP!AV82-'Kppa 0.2.3'!AV82</f>
        <v>#VALUE!</v>
      </c>
      <c r="AW82" s="1">
        <f>KPP!AW82-'Kppa 0.2.3'!AW82</f>
        <v>4.6756107138140105E-9</v>
      </c>
      <c r="AX82" s="1">
        <f>KPP!AX82-'Kppa 0.2.3'!AX82</f>
        <v>0</v>
      </c>
      <c r="AY82" s="1">
        <f>KPP!AY82-'Kppa 0.2.3'!AY82</f>
        <v>-3.7351989470809784E-27</v>
      </c>
      <c r="AZ82" s="1">
        <f>KPP!AZ82-'Kppa 0.2.3'!AZ82</f>
        <v>3.3113361977567933E-34</v>
      </c>
      <c r="BA82" s="1">
        <f>KPP!BA82-'Kppa 0.2.3'!BA82</f>
        <v>1.01754092894729E-63</v>
      </c>
      <c r="BB82" s="1" t="e">
        <f>KPP!BB82-'Kppa 0.2.3'!BB82</f>
        <v>#VALUE!</v>
      </c>
      <c r="BC82" s="1">
        <f>KPP!BC82-'Kppa 0.2.3'!BC82</f>
        <v>-2.405751966996999E-21</v>
      </c>
      <c r="BD82" s="1">
        <f>KPP!BD82-'Kppa 0.2.3'!BD82</f>
        <v>3.8902290217069941E-5</v>
      </c>
      <c r="BE82" s="1">
        <f>KPP!BE82-'Kppa 0.2.3'!BE82</f>
        <v>8.9560354999901684E-6</v>
      </c>
      <c r="BF82" s="1">
        <f>KPP!BF82-'Kppa 0.2.3'!BF82</f>
        <v>-4.4349408028569975E-6</v>
      </c>
      <c r="BG82" s="1">
        <f>KPP!BG82-'Kppa 0.2.3'!BG82</f>
        <v>-4.3185581055932001E-81</v>
      </c>
      <c r="BH82" s="1">
        <f>KPP!BH82-'Kppa 0.2.3'!BH82</f>
        <v>5.5220020154390015E-5</v>
      </c>
      <c r="BI82" s="1">
        <f>KPP!BI82-'Kppa 0.2.3'!BI82</f>
        <v>-2.383773302518967E-5</v>
      </c>
      <c r="BJ82" s="1">
        <f>KPP!BJ82-'Kppa 0.2.3'!BJ82</f>
        <v>-3.5112022780570167E-7</v>
      </c>
      <c r="BK82" s="1">
        <f>KPP!BK82-'Kppa 0.2.3'!BK82</f>
        <v>-3.7643917397001125E-4</v>
      </c>
      <c r="BL82" s="1">
        <f>KPP!BL82-'Kppa 0.2.3'!BL82</f>
        <v>4.4410361232179934E-8</v>
      </c>
      <c r="BM82" s="1">
        <f>KPP!BM82-'Kppa 0.2.3'!BM82</f>
        <v>1.9380402380110172E-10</v>
      </c>
      <c r="BN82" s="1">
        <f>KPP!BN82-'Kppa 0.2.3'!BN82</f>
        <v>-7.0189421869969967E-15</v>
      </c>
      <c r="BO82" s="1">
        <f>KPP!BO82-'Kppa 0.2.3'!BO82</f>
        <v>-6.5099217387988139E-9</v>
      </c>
      <c r="BP82" s="1">
        <f>KPP!BP82-'Kppa 0.2.3'!BP82</f>
        <v>-1.3409126648896961E-11</v>
      </c>
      <c r="BQ82" s="1">
        <f>KPP!BQ82-'Kppa 0.2.3'!BQ82</f>
        <v>1.7064247073273073E-7</v>
      </c>
      <c r="BR82" s="1">
        <f>KPP!BR82-'Kppa 0.2.3'!BR82</f>
        <v>-1.468147971599003E-10</v>
      </c>
      <c r="BS82" s="1">
        <f>KPP!BS82-'Kppa 0.2.3'!BS82</f>
        <v>4.337839427000223E-7</v>
      </c>
      <c r="BT82" s="1">
        <f>KPP!BT82-'Kppa 0.2.3'!BT82</f>
        <v>-1.6860648831150047E-6</v>
      </c>
      <c r="BU82" s="1">
        <f>KPP!BU82-'Kppa 0.2.3'!BU82</f>
        <v>3.6342079821401562E-9</v>
      </c>
      <c r="BV82" s="1">
        <f>KPP!BV82-'Kppa 0.2.3'!BV82</f>
        <v>9.2048504792980287E-8</v>
      </c>
      <c r="BW82" s="1">
        <f>KPP!BW82-'Kppa 0.2.3'!BW82</f>
        <v>1.4122023537069806E-10</v>
      </c>
      <c r="BX82" s="1">
        <f>KPP!BX82-'Kppa 0.2.3'!BX82</f>
        <v>0</v>
      </c>
      <c r="BY82" s="1">
        <f>KPP!BY82-'Kppa 0.2.3'!BY82</f>
        <v>0</v>
      </c>
      <c r="BZ82" s="1">
        <f>KPP!BZ82-'Kppa 0.2.3'!BZ82</f>
        <v>0</v>
      </c>
      <c r="CA82" s="1">
        <f>KPP!CA82-'Kppa 0.2.3'!CA82</f>
        <v>0</v>
      </c>
      <c r="CB82" s="1">
        <f>KPP!CB82-'Kppa 0.2.3'!CB82</f>
        <v>0</v>
      </c>
    </row>
    <row r="83" spans="1:80" x14ac:dyDescent="0.2">
      <c r="A83" s="1">
        <f>KPP!A83-'Kppa 0.2.3'!A83</f>
        <v>0</v>
      </c>
      <c r="B83" s="1">
        <f>KPP!B83-'Kppa 0.2.3'!B83</f>
        <v>1.1541584123399284E-5</v>
      </c>
      <c r="C83" s="1">
        <f>KPP!C83-'Kppa 0.2.3'!C83</f>
        <v>-2.3842535461296444E-6</v>
      </c>
      <c r="D83" s="1">
        <f>KPP!D83-'Kppa 0.2.3'!D83</f>
        <v>3.8477008834450488E-4</v>
      </c>
      <c r="E83" s="1">
        <f>KPP!E83-'Kppa 0.2.3'!E83</f>
        <v>6.8445072742689961E-4</v>
      </c>
      <c r="F83" s="1">
        <f>KPP!F83-'Kppa 0.2.3'!F83</f>
        <v>1.0787336902298994E-3</v>
      </c>
      <c r="G83" s="1">
        <f>KPP!G83-'Kppa 0.2.3'!G83</f>
        <v>9.4784714487659849E-4</v>
      </c>
      <c r="H83" s="1">
        <f>KPP!H83-'Kppa 0.2.3'!H83</f>
        <v>-6.640692610240459E-6</v>
      </c>
      <c r="I83" s="1">
        <f>KPP!I83-'Kppa 0.2.3'!I83</f>
        <v>-2.4563099895985596E-5</v>
      </c>
      <c r="J83" s="1">
        <f>KPP!J83-'Kppa 0.2.3'!J83</f>
        <v>-1.1540839065300734E-5</v>
      </c>
      <c r="K83" s="1" t="e">
        <f>KPP!K83-'Kppa 0.2.3'!K83</f>
        <v>#VALUE!</v>
      </c>
      <c r="L83" s="1">
        <f>KPP!L83-'Kppa 0.2.3'!L83</f>
        <v>-1.8588465211105687E-6</v>
      </c>
      <c r="M83" s="1">
        <f>KPP!M83-'Kppa 0.2.3'!M83</f>
        <v>-7.743023588309992E-19</v>
      </c>
      <c r="N83" s="1">
        <f>KPP!N83-'Kppa 0.2.3'!N83</f>
        <v>7.4254158458804398E-6</v>
      </c>
      <c r="O83" s="1">
        <f>KPP!O83-'Kppa 0.2.3'!O83</f>
        <v>1.2322404397246967E-4</v>
      </c>
      <c r="P83" s="1">
        <f>KPP!P83-'Kppa 0.2.3'!P83</f>
        <v>-2.7710074406679872E-8</v>
      </c>
      <c r="Q83" s="1">
        <f>KPP!Q83-'Kppa 0.2.3'!Q83</f>
        <v>-1.1312603905527019E-11</v>
      </c>
      <c r="R83" s="1">
        <f>KPP!R83-'Kppa 0.2.3'!R83</f>
        <v>-2.6715511509408998E-3</v>
      </c>
      <c r="S83" s="1">
        <f>KPP!S83-'Kppa 0.2.3'!S83</f>
        <v>-2.7054225790370113E-6</v>
      </c>
      <c r="T83" s="1">
        <f>KPP!T83-'Kppa 0.2.3'!T83</f>
        <v>-3.4826222339097473E-9</v>
      </c>
      <c r="U83" s="1">
        <f>KPP!U83-'Kppa 0.2.3'!U83</f>
        <v>-4.2119057068797788E-6</v>
      </c>
      <c r="V83" s="1">
        <f>KPP!V83-'Kppa 0.2.3'!V83</f>
        <v>-3.9926464743701012E-6</v>
      </c>
      <c r="W83" s="1">
        <f>KPP!W83-'Kppa 0.2.3'!W83</f>
        <v>2.3141704452090239E-15</v>
      </c>
      <c r="X83" s="1">
        <f>KPP!X83-'Kppa 0.2.3'!X83</f>
        <v>-9.6220167946099824E-10</v>
      </c>
      <c r="Y83" s="1">
        <f>KPP!Y83-'Kppa 0.2.3'!Y83</f>
        <v>-8.9508448045560574E-20</v>
      </c>
      <c r="Z83" s="1">
        <f>KPP!Z83-'Kppa 0.2.3'!Z83</f>
        <v>5.1051118656199974E-8</v>
      </c>
      <c r="AA83" s="1">
        <f>KPP!AA83-'Kppa 0.2.3'!AA83</f>
        <v>1.0592206177739965E-4</v>
      </c>
      <c r="AB83" s="1">
        <f>KPP!AB83-'Kppa 0.2.3'!AB83</f>
        <v>3.8462290587839579E-12</v>
      </c>
      <c r="AC83" s="1">
        <f>KPP!AC83-'Kppa 0.2.3'!AC83</f>
        <v>-5.2340371605190272E-27</v>
      </c>
      <c r="AD83" s="1">
        <f>KPP!AD83-'Kppa 0.2.3'!AD83</f>
        <v>-4.1165375929299967E-6</v>
      </c>
      <c r="AE83" s="1">
        <f>KPP!AE83-'Kppa 0.2.3'!AE83</f>
        <v>-4.578293888730093E-7</v>
      </c>
      <c r="AF83" s="1">
        <f>KPP!AF83-'Kppa 0.2.3'!AF83</f>
        <v>-2.302262699572974E-8</v>
      </c>
      <c r="AG83" s="1">
        <f>KPP!AG83-'Kppa 0.2.3'!AG83</f>
        <v>-6.4567707804095466E-11</v>
      </c>
      <c r="AH83" s="1">
        <f>KPP!AH83-'Kppa 0.2.3'!AH83</f>
        <v>-9.153791182600107E-12</v>
      </c>
      <c r="AI83" s="1">
        <f>KPP!AI83-'Kppa 0.2.3'!AI83</f>
        <v>5.0657879062599768E-13</v>
      </c>
      <c r="AJ83" s="1">
        <f>KPP!AJ83-'Kppa 0.2.3'!AJ83</f>
        <v>-1.1974483770859834E-9</v>
      </c>
      <c r="AK83" s="1">
        <f>KPP!AK83-'Kppa 0.2.3'!AK83</f>
        <v>-1.0891645657120072E-11</v>
      </c>
      <c r="AL83" s="1">
        <f>KPP!AL83-'Kppa 0.2.3'!AL83</f>
        <v>9.8643847935930059E-5</v>
      </c>
      <c r="AM83" s="1">
        <f>KPP!AM83-'Kppa 0.2.3'!AM83</f>
        <v>-4.4645424277399786E-10</v>
      </c>
      <c r="AN83" s="1">
        <f>KPP!AN83-'Kppa 0.2.3'!AN83</f>
        <v>1.4263495329840188E-13</v>
      </c>
      <c r="AO83" s="1">
        <f>KPP!AO83-'Kppa 0.2.3'!AO83</f>
        <v>5.3176466512400156E-4</v>
      </c>
      <c r="AP83" s="1">
        <f>KPP!AP83-'Kppa 0.2.3'!AP83</f>
        <v>-4.1581993624396646E-10</v>
      </c>
      <c r="AQ83" s="1">
        <f>KPP!AQ83-'Kppa 0.2.3'!AQ83</f>
        <v>-5.4278919867992159E-6</v>
      </c>
      <c r="AR83" s="1">
        <f>KPP!AR83-'Kppa 0.2.3'!AR83</f>
        <v>-4.4506610712008454E-5</v>
      </c>
      <c r="AS83" s="1">
        <f>KPP!AS83-'Kppa 0.2.3'!AS83</f>
        <v>-3.4703788316349987E-11</v>
      </c>
      <c r="AT83" s="1">
        <f>KPP!AT83-'Kppa 0.2.3'!AT83</f>
        <v>1.5720568398239763E-7</v>
      </c>
      <c r="AU83" s="1">
        <f>KPP!AU83-'Kppa 0.2.3'!AU83</f>
        <v>-1.6348948305274043E-13</v>
      </c>
      <c r="AV83" s="1" t="e">
        <f>KPP!AV83-'Kppa 0.2.3'!AV83</f>
        <v>#VALUE!</v>
      </c>
      <c r="AW83" s="1">
        <f>KPP!AW83-'Kppa 0.2.3'!AW83</f>
        <v>4.9824087288139176E-9</v>
      </c>
      <c r="AX83" s="1">
        <f>KPP!AX83-'Kppa 0.2.3'!AX83</f>
        <v>0</v>
      </c>
      <c r="AY83" s="1">
        <f>KPP!AY83-'Kppa 0.2.3'!AY83</f>
        <v>-2.9158408248610105E-27</v>
      </c>
      <c r="AZ83" s="1">
        <f>KPP!AZ83-'Kppa 0.2.3'!AZ83</f>
        <v>1.9841716896710953E-34</v>
      </c>
      <c r="BA83" s="1">
        <f>KPP!BA83-'Kppa 0.2.3'!BA83</f>
        <v>1.4930588771842296E-64</v>
      </c>
      <c r="BB83" s="1" t="e">
        <f>KPP!BB83-'Kppa 0.2.3'!BB83</f>
        <v>#VALUE!</v>
      </c>
      <c r="BC83" s="1">
        <f>KPP!BC83-'Kppa 0.2.3'!BC83</f>
        <v>-2.0783508312960061E-21</v>
      </c>
      <c r="BD83" s="1">
        <f>KPP!BD83-'Kppa 0.2.3'!BD83</f>
        <v>4.2735294316790032E-5</v>
      </c>
      <c r="BE83" s="1">
        <f>KPP!BE83-'Kppa 0.2.3'!BE83</f>
        <v>6.8770805399702775E-6</v>
      </c>
      <c r="BF83" s="1">
        <f>KPP!BF83-'Kppa 0.2.3'!BF83</f>
        <v>-4.3967249390470143E-6</v>
      </c>
      <c r="BG83" s="1">
        <f>KPP!BG83-'Kppa 0.2.3'!BG83</f>
        <v>-35.96757165688841</v>
      </c>
      <c r="BH83" s="1">
        <f>KPP!BH83-'Kppa 0.2.3'!BH83</f>
        <v>5.2797589669700048E-5</v>
      </c>
      <c r="BI83" s="1">
        <f>KPP!BI83-'Kppa 0.2.3'!BI83</f>
        <v>-2.3925154311130875E-5</v>
      </c>
      <c r="BJ83" s="1">
        <f>KPP!BJ83-'Kppa 0.2.3'!BJ83</f>
        <v>-3.4655105113260109E-7</v>
      </c>
      <c r="BK83" s="1">
        <f>KPP!BK83-'Kppa 0.2.3'!BK83</f>
        <v>-3.7547128023102117E-4</v>
      </c>
      <c r="BL83" s="1">
        <f>KPP!BL83-'Kppa 0.2.3'!BL83</f>
        <v>4.9102762222169698E-8</v>
      </c>
      <c r="BM83" s="1">
        <f>KPP!BM83-'Kppa 0.2.3'!BM83</f>
        <v>2.1503093877849565E-10</v>
      </c>
      <c r="BN83" s="1">
        <f>KPP!BN83-'Kppa 0.2.3'!BN83</f>
        <v>-6.4085475960430019E-15</v>
      </c>
      <c r="BO83" s="1">
        <f>KPP!BO83-'Kppa 0.2.3'!BO83</f>
        <v>4.9493138556999975E-9</v>
      </c>
      <c r="BP83" s="1">
        <f>KPP!BP83-'Kppa 0.2.3'!BP83</f>
        <v>-1.253292758065499E-11</v>
      </c>
      <c r="BQ83" s="1">
        <f>KPP!BQ83-'Kppa 0.2.3'!BQ83</f>
        <v>1.5700766623329998E-7</v>
      </c>
      <c r="BR83" s="1">
        <f>KPP!BR83-'Kppa 0.2.3'!BR83</f>
        <v>-1.4190251929290177E-10</v>
      </c>
      <c r="BS83" s="1">
        <f>KPP!BS83-'Kppa 0.2.3'!BS83</f>
        <v>1.2930467354699618E-6</v>
      </c>
      <c r="BT83" s="1">
        <f>KPP!BT83-'Kppa 0.2.3'!BT83</f>
        <v>-1.8399788158560116E-6</v>
      </c>
      <c r="BU83" s="1">
        <f>KPP!BU83-'Kppa 0.2.3'!BU83</f>
        <v>6.0282902114392752E-9</v>
      </c>
      <c r="BV83" s="1">
        <f>KPP!BV83-'Kppa 0.2.3'!BV83</f>
        <v>8.5311395116369402E-8</v>
      </c>
      <c r="BW83" s="1">
        <f>KPP!BW83-'Kppa 0.2.3'!BW83</f>
        <v>1.5286327959500199E-10</v>
      </c>
      <c r="BX83" s="1">
        <f>KPP!BX83-'Kppa 0.2.3'!BX83</f>
        <v>0</v>
      </c>
      <c r="BY83" s="1">
        <f>KPP!BY83-'Kppa 0.2.3'!BY83</f>
        <v>0</v>
      </c>
      <c r="BZ83" s="1">
        <f>KPP!BZ83-'Kppa 0.2.3'!BZ83</f>
        <v>0</v>
      </c>
      <c r="CA83" s="1">
        <f>KPP!CA83-'Kppa 0.2.3'!CA83</f>
        <v>0</v>
      </c>
      <c r="CB83" s="1">
        <f>KPP!CB83-'Kppa 0.2.3'!CB83</f>
        <v>0</v>
      </c>
    </row>
    <row r="84" spans="1:80" x14ac:dyDescent="0.2">
      <c r="A84" s="1">
        <f>KPP!A84-'Kppa 0.2.3'!A84</f>
        <v>0</v>
      </c>
      <c r="B84" s="1">
        <f>KPP!B84-'Kppa 0.2.3'!B84</f>
        <v>1.1698111809198275E-5</v>
      </c>
      <c r="C84" s="1">
        <f>KPP!C84-'Kppa 0.2.3'!C84</f>
        <v>-2.3774380807301335E-6</v>
      </c>
      <c r="D84" s="1">
        <f>KPP!D84-'Kppa 0.2.3'!D84</f>
        <v>3.8574706542479631E-4</v>
      </c>
      <c r="E84" s="1">
        <f>KPP!E84-'Kppa 0.2.3'!E84</f>
        <v>6.8683655527669585E-4</v>
      </c>
      <c r="F84" s="1">
        <f>KPP!F84-'Kppa 0.2.3'!F84</f>
        <v>1.0790793561024983E-3</v>
      </c>
      <c r="G84" s="1">
        <f>KPP!G84-'Kppa 0.2.3'!G84</f>
        <v>9.4862149123369974E-4</v>
      </c>
      <c r="H84" s="1">
        <f>KPP!H84-'Kppa 0.2.3'!H84</f>
        <v>-6.6436438866390723E-6</v>
      </c>
      <c r="I84" s="1">
        <f>KPP!I84-'Kppa 0.2.3'!I84</f>
        <v>-2.4571953725988083E-5</v>
      </c>
      <c r="J84" s="1">
        <f>KPP!J84-'Kppa 0.2.3'!J84</f>
        <v>-1.1697366751099725E-5</v>
      </c>
      <c r="K84" s="1">
        <f>KPP!K84-'Kppa 0.2.3'!K84</f>
        <v>184.63536051571685</v>
      </c>
      <c r="L84" s="1">
        <f>KPP!L84-'Kppa 0.2.3'!L84</f>
        <v>-1.8868760890203284E-6</v>
      </c>
      <c r="M84" s="1">
        <f>KPP!M84-'Kppa 0.2.3'!M84</f>
        <v>-7.7458881365404715E-19</v>
      </c>
      <c r="N84" s="1">
        <f>KPP!N84-'Kppa 0.2.3'!N84</f>
        <v>1.1728761546679796E-5</v>
      </c>
      <c r="O84" s="1">
        <f>KPP!O84-'Kppa 0.2.3'!O84</f>
        <v>1.1920426935674994E-4</v>
      </c>
      <c r="P84" s="1">
        <f>KPP!P84-'Kppa 0.2.3'!P84</f>
        <v>-2.6077213157149898E-8</v>
      </c>
      <c r="Q84" s="1">
        <f>KPP!Q84-'Kppa 0.2.3'!Q84</f>
        <v>-1.0559495977251997E-11</v>
      </c>
      <c r="R84" s="1">
        <f>KPP!R84-'Kppa 0.2.3'!R84</f>
        <v>-2.668252278611399E-3</v>
      </c>
      <c r="S84" s="1">
        <f>KPP!S84-'Kppa 0.2.3'!S84</f>
        <v>-2.8276062751150235E-6</v>
      </c>
      <c r="T84" s="1">
        <f>KPP!T84-'Kppa 0.2.3'!T84</f>
        <v>-3.6452006586696692E-9</v>
      </c>
      <c r="U84" s="1">
        <f>KPP!U84-'Kppa 0.2.3'!U84</f>
        <v>-4.2682374441797497E-6</v>
      </c>
      <c r="V84" s="1">
        <f>KPP!V84-'Kppa 0.2.3'!V84</f>
        <v>-4.0345477870598351E-6</v>
      </c>
      <c r="W84" s="1">
        <f>KPP!W84-'Kppa 0.2.3'!W84</f>
        <v>2.2888121185339318E-15</v>
      </c>
      <c r="X84" s="1">
        <f>KPP!X84-'Kppa 0.2.3'!X84</f>
        <v>-9.581999084350091E-10</v>
      </c>
      <c r="Y84" s="1">
        <f>KPP!Y84-'Kppa 0.2.3'!Y84</f>
        <v>-8.6215871242449938E-20</v>
      </c>
      <c r="Z84" s="1">
        <f>KPP!Z84-'Kppa 0.2.3'!Z84</f>
        <v>5.3567240672900301E-8</v>
      </c>
      <c r="AA84" s="1">
        <f>KPP!AA84-'Kppa 0.2.3'!AA84</f>
        <v>1.0487039760268988E-4</v>
      </c>
      <c r="AB84" s="1">
        <f>KPP!AB84-'Kppa 0.2.3'!AB84</f>
        <v>4.0717576950289114E-12</v>
      </c>
      <c r="AC84" s="1">
        <f>KPP!AC84-'Kppa 0.2.3'!AC84</f>
        <v>-5.2000912064379638E-27</v>
      </c>
      <c r="AD84" s="1">
        <f>KPP!AD84-'Kppa 0.2.3'!AD84</f>
        <v>-4.1249734113800278E-6</v>
      </c>
      <c r="AE84" s="1">
        <f>KPP!AE84-'Kppa 0.2.3'!AE84</f>
        <v>-4.6069033261600108E-7</v>
      </c>
      <c r="AF84" s="1">
        <f>KPP!AF84-'Kppa 0.2.3'!AF84</f>
        <v>-2.3092475537910558E-8</v>
      </c>
      <c r="AG84" s="1">
        <f>KPP!AG84-'Kppa 0.2.3'!AG84</f>
        <v>-7.4639185828804421E-11</v>
      </c>
      <c r="AH84" s="1">
        <f>KPP!AH84-'Kppa 0.2.3'!AH84</f>
        <v>-1.2019047236899771E-11</v>
      </c>
      <c r="AI84" s="1">
        <f>KPP!AI84-'Kppa 0.2.3'!AI84</f>
        <v>4.985386941114996E-13</v>
      </c>
      <c r="AJ84" s="1">
        <f>KPP!AJ84-'Kppa 0.2.3'!AJ84</f>
        <v>-1.1346843637229969E-9</v>
      </c>
      <c r="AK84" s="1">
        <f>KPP!AK84-'Kppa 0.2.3'!AK84</f>
        <v>-1.0160545720470118E-11</v>
      </c>
      <c r="AL84" s="1">
        <f>KPP!AL84-'Kppa 0.2.3'!AL84</f>
        <v>9.7884693546610238E-5</v>
      </c>
      <c r="AM84" s="1">
        <f>KPP!AM84-'Kppa 0.2.3'!AM84</f>
        <v>-3.6801642435400279E-10</v>
      </c>
      <c r="AN84" s="1">
        <f>KPP!AN84-'Kppa 0.2.3'!AN84</f>
        <v>1.4102468174320221E-13</v>
      </c>
      <c r="AO84" s="1">
        <f>KPP!AO84-'Kppa 0.2.3'!AO84</f>
        <v>5.3115910157902624E-4</v>
      </c>
      <c r="AP84" s="1">
        <f>KPP!AP84-'Kppa 0.2.3'!AP84</f>
        <v>-3.2076608957698157E-10</v>
      </c>
      <c r="AQ84" s="1">
        <f>KPP!AQ84-'Kppa 0.2.3'!AQ84</f>
        <v>-5.4801638193976987E-6</v>
      </c>
      <c r="AR84" s="1">
        <f>KPP!AR84-'Kppa 0.2.3'!AR84</f>
        <v>-4.4754018318993172E-5</v>
      </c>
      <c r="AS84" s="1">
        <f>KPP!AS84-'Kppa 0.2.3'!AS84</f>
        <v>-3.2731047111580089E-11</v>
      </c>
      <c r="AT84" s="1">
        <f>KPP!AT84-'Kppa 0.2.3'!AT84</f>
        <v>1.6589366772369434E-7</v>
      </c>
      <c r="AU84" s="1">
        <f>KPP!AU84-'Kppa 0.2.3'!AU84</f>
        <v>-1.6248811749155089E-13</v>
      </c>
      <c r="AV84" s="1" t="e">
        <f>KPP!AV84-'Kppa 0.2.3'!AV84</f>
        <v>#VALUE!</v>
      </c>
      <c r="AW84" s="1">
        <f>KPP!AW84-'Kppa 0.2.3'!AW84</f>
        <v>5.0960398545909071E-9</v>
      </c>
      <c r="AX84" s="1">
        <f>KPP!AX84-'Kppa 0.2.3'!AX84</f>
        <v>0</v>
      </c>
      <c r="AY84" s="1">
        <f>KPP!AY84-'Kppa 0.2.3'!AY84</f>
        <v>-2.2339873379870062E-27</v>
      </c>
      <c r="AZ84" s="1">
        <f>KPP!AZ84-'Kppa 0.2.3'!AZ84</f>
        <v>1.1817311752610009E-34</v>
      </c>
      <c r="BA84" s="1">
        <f>KPP!BA84-'Kppa 0.2.3'!BA84</f>
        <v>2.0323969377000099E-65</v>
      </c>
      <c r="BB84" s="1" t="e">
        <f>KPP!BB84-'Kppa 0.2.3'!BB84</f>
        <v>#VALUE!</v>
      </c>
      <c r="BC84" s="1">
        <f>KPP!BC84-'Kppa 0.2.3'!BC84</f>
        <v>-1.7985076113170027E-21</v>
      </c>
      <c r="BD84" s="1">
        <f>KPP!BD84-'Kppa 0.2.3'!BD84</f>
        <v>4.5926458285360135E-5</v>
      </c>
      <c r="BE84" s="1">
        <f>KPP!BE84-'Kppa 0.2.3'!BE84</f>
        <v>5.1296989323802722E-6</v>
      </c>
      <c r="BF84" s="1">
        <f>KPP!BF84-'Kppa 0.2.3'!BF84</f>
        <v>-4.3585084559730051E-6</v>
      </c>
      <c r="BG84" s="1">
        <f>KPP!BG84-'Kppa 0.2.3'!BG84</f>
        <v>-73.654529664544853</v>
      </c>
      <c r="BH84" s="1">
        <f>KPP!BH84-'Kppa 0.2.3'!BH84</f>
        <v>5.0485175783350185E-5</v>
      </c>
      <c r="BI84" s="1">
        <f>KPP!BI84-'Kppa 0.2.3'!BI84</f>
        <v>-2.4015466213880496E-5</v>
      </c>
      <c r="BJ84" s="1">
        <f>KPP!BJ84-'Kppa 0.2.3'!BJ84</f>
        <v>-3.4220154186359949E-7</v>
      </c>
      <c r="BK84" s="1">
        <f>KPP!BK84-'Kppa 0.2.3'!BK84</f>
        <v>-3.750894477900224E-4</v>
      </c>
      <c r="BL84" s="1">
        <f>KPP!BL84-'Kppa 0.2.3'!BL84</f>
        <v>5.1145432854600212E-8</v>
      </c>
      <c r="BM84" s="1">
        <f>KPP!BM84-'Kppa 0.2.3'!BM84</f>
        <v>2.2287167327630428E-10</v>
      </c>
      <c r="BN84" s="1">
        <f>KPP!BN84-'Kppa 0.2.3'!BN84</f>
        <v>-6.0211893244401033E-15</v>
      </c>
      <c r="BO84" s="1">
        <f>KPP!BO84-'Kppa 0.2.3'!BO84</f>
        <v>1.6493221235298601E-8</v>
      </c>
      <c r="BP84" s="1">
        <f>KPP!BP84-'Kppa 0.2.3'!BP84</f>
        <v>-1.1934189889049056E-11</v>
      </c>
      <c r="BQ84" s="1">
        <f>KPP!BQ84-'Kppa 0.2.3'!BQ84</f>
        <v>1.5129861342673995E-7</v>
      </c>
      <c r="BR84" s="1">
        <f>KPP!BR84-'Kppa 0.2.3'!BR84</f>
        <v>-1.4322931749120256E-10</v>
      </c>
      <c r="BS84" s="1">
        <f>KPP!BS84-'Kppa 0.2.3'!BS84</f>
        <v>1.5946710571501134E-6</v>
      </c>
      <c r="BT84" s="1">
        <f>KPP!BT84-'Kppa 0.2.3'!BT84</f>
        <v>-1.9531547115670029E-6</v>
      </c>
      <c r="BU84" s="1">
        <f>KPP!BU84-'Kppa 0.2.3'!BU84</f>
        <v>9.773187355080163E-9</v>
      </c>
      <c r="BV84" s="1">
        <f>KPP!BV84-'Kppa 0.2.3'!BV84</f>
        <v>8.257310785241989E-8</v>
      </c>
      <c r="BW84" s="1">
        <f>KPP!BW84-'Kppa 0.2.3'!BW84</f>
        <v>1.5286561150579938E-10</v>
      </c>
      <c r="BX84" s="1">
        <f>KPP!BX84-'Kppa 0.2.3'!BX84</f>
        <v>0</v>
      </c>
      <c r="BY84" s="1">
        <f>KPP!BY84-'Kppa 0.2.3'!BY84</f>
        <v>0</v>
      </c>
      <c r="BZ84" s="1">
        <f>KPP!BZ84-'Kppa 0.2.3'!BZ84</f>
        <v>0</v>
      </c>
      <c r="CA84" s="1">
        <f>KPP!CA84-'Kppa 0.2.3'!CA84</f>
        <v>0</v>
      </c>
      <c r="CB84" s="1">
        <f>KPP!CB84-'Kppa 0.2.3'!CB84</f>
        <v>0</v>
      </c>
    </row>
    <row r="85" spans="1:80" x14ac:dyDescent="0.2">
      <c r="A85" s="1">
        <f>KPP!A85-'Kppa 0.2.3'!A85</f>
        <v>0</v>
      </c>
      <c r="B85" s="1">
        <f>KPP!B85-'Kppa 0.2.3'!B85</f>
        <v>1.1852259541103582E-5</v>
      </c>
      <c r="C85" s="1">
        <f>KPP!C85-'Kppa 0.2.3'!C85</f>
        <v>-2.3707288630504461E-6</v>
      </c>
      <c r="D85" s="1">
        <f>KPP!D85-'Kppa 0.2.3'!D85</f>
        <v>3.8679328412989655E-4</v>
      </c>
      <c r="E85" s="1">
        <f>KPP!E85-'Kppa 0.2.3'!E85</f>
        <v>6.8911099963109984E-4</v>
      </c>
      <c r="F85" s="1">
        <f>KPP!F85-'Kppa 0.2.3'!F85</f>
        <v>1.0794436180759023E-3</v>
      </c>
      <c r="G85" s="1">
        <f>KPP!G85-'Kppa 0.2.3'!G85</f>
        <v>9.4937620953650104E-4</v>
      </c>
      <c r="H85" s="1">
        <f>KPP!H85-'Kppa 0.2.3'!H85</f>
        <v>-6.6465321154115381E-6</v>
      </c>
      <c r="I85" s="1">
        <f>KPP!I85-'Kppa 0.2.3'!I85</f>
        <v>-2.4580618411984556E-5</v>
      </c>
      <c r="J85" s="1">
        <f>KPP!J85-'Kppa 0.2.3'!J85</f>
        <v>-1.1851514482899214E-5</v>
      </c>
      <c r="K85" s="1">
        <f>KPP!K85-'Kppa 0.2.3'!K85</f>
        <v>207.25326157736814</v>
      </c>
      <c r="L85" s="1">
        <f>KPP!L85-'Kppa 0.2.3'!L85</f>
        <v>-1.9145625166899077E-6</v>
      </c>
      <c r="M85" s="1">
        <f>KPP!M85-'Kppa 0.2.3'!M85</f>
        <v>-7.7486317667494769E-19</v>
      </c>
      <c r="N85" s="1">
        <f>KPP!N85-'Kppa 0.2.3'!N85</f>
        <v>1.5701389228789733E-5</v>
      </c>
      <c r="O85" s="1">
        <f>KPP!O85-'Kppa 0.2.3'!O85</f>
        <v>1.1531992847710944E-4</v>
      </c>
      <c r="P85" s="1">
        <f>KPP!P85-'Kppa 0.2.3'!P85</f>
        <v>-2.449906647777988E-8</v>
      </c>
      <c r="Q85" s="1">
        <f>KPP!Q85-'Kppa 0.2.3'!Q85</f>
        <v>-9.8488960807959838E-12</v>
      </c>
      <c r="R85" s="1">
        <f>KPP!R85-'Kppa 0.2.3'!R85</f>
        <v>-2.6649930516318022E-3</v>
      </c>
      <c r="S85" s="1">
        <f>KPP!S85-'Kppa 0.2.3'!S85</f>
        <v>-2.8096432752509849E-6</v>
      </c>
      <c r="T85" s="1">
        <f>KPP!T85-'Kppa 0.2.3'!T85</f>
        <v>-3.8011467632499495E-9</v>
      </c>
      <c r="U85" s="1">
        <f>KPP!U85-'Kppa 0.2.3'!U85</f>
        <v>-4.3236907042902908E-6</v>
      </c>
      <c r="V85" s="1">
        <f>KPP!V85-'Kppa 0.2.3'!V85</f>
        <v>-4.0755063031800223E-6</v>
      </c>
      <c r="W85" s="1">
        <f>KPP!W85-'Kppa 0.2.3'!W85</f>
        <v>2.2311983689959922E-15</v>
      </c>
      <c r="X85" s="1">
        <f>KPP!X85-'Kppa 0.2.3'!X85</f>
        <v>-9.5407518203899123E-10</v>
      </c>
      <c r="Y85" s="1">
        <f>KPP!Y85-'Kppa 0.2.3'!Y85</f>
        <v>-8.3062280184749791E-20</v>
      </c>
      <c r="Z85" s="1">
        <f>KPP!Z85-'Kppa 0.2.3'!Z85</f>
        <v>5.4619484973239404E-8</v>
      </c>
      <c r="AA85" s="1">
        <f>KPP!AA85-'Kppa 0.2.3'!AA85</f>
        <v>1.0387832628242985E-4</v>
      </c>
      <c r="AB85" s="1">
        <f>KPP!AB85-'Kppa 0.2.3'!AB85</f>
        <v>4.2593877409240616E-12</v>
      </c>
      <c r="AC85" s="1">
        <f>KPP!AC85-'Kppa 0.2.3'!AC85</f>
        <v>-5.214557864422019E-27</v>
      </c>
      <c r="AD85" s="1">
        <f>KPP!AD85-'Kppa 0.2.3'!AD85</f>
        <v>-4.1258142152601068E-6</v>
      </c>
      <c r="AE85" s="1">
        <f>KPP!AE85-'Kppa 0.2.3'!AE85</f>
        <v>-4.634380360640035E-7</v>
      </c>
      <c r="AF85" s="1">
        <f>KPP!AF85-'Kppa 0.2.3'!AF85</f>
        <v>-2.3156967395650267E-8</v>
      </c>
      <c r="AG85" s="1">
        <f>KPP!AG85-'Kppa 0.2.3'!AG85</f>
        <v>-8.5356459383598813E-11</v>
      </c>
      <c r="AH85" s="1">
        <f>KPP!AH85-'Kppa 0.2.3'!AH85</f>
        <v>-1.5791879474601452E-11</v>
      </c>
      <c r="AI85" s="1">
        <f>KPP!AI85-'Kppa 0.2.3'!AI85</f>
        <v>4.9364183052090163E-13</v>
      </c>
      <c r="AJ85" s="1">
        <f>KPP!AJ85-'Kppa 0.2.3'!AJ85</f>
        <v>-1.0775934576110163E-9</v>
      </c>
      <c r="AK85" s="1">
        <f>KPP!AK85-'Kppa 0.2.3'!AK85</f>
        <v>-9.6680677584099339E-12</v>
      </c>
      <c r="AL85" s="1">
        <f>KPP!AL85-'Kppa 0.2.3'!AL85</f>
        <v>9.7122855532300219E-5</v>
      </c>
      <c r="AM85" s="1">
        <f>KPP!AM85-'Kppa 0.2.3'!AM85</f>
        <v>-2.9461174276198251E-10</v>
      </c>
      <c r="AN85" s="1">
        <f>KPP!AN85-'Kppa 0.2.3'!AN85</f>
        <v>1.3996470475210216E-13</v>
      </c>
      <c r="AO85" s="1">
        <f>KPP!AO85-'Kppa 0.2.3'!AO85</f>
        <v>5.3047963477698135E-4</v>
      </c>
      <c r="AP85" s="1">
        <f>KPP!AP85-'Kppa 0.2.3'!AP85</f>
        <v>-2.3094980240203763E-10</v>
      </c>
      <c r="AQ85" s="1">
        <f>KPP!AQ85-'Kppa 0.2.3'!AQ85</f>
        <v>-5.5320743694992069E-6</v>
      </c>
      <c r="AR85" s="1">
        <f>KPP!AR85-'Kppa 0.2.3'!AR85</f>
        <v>-4.52079687760093E-5</v>
      </c>
      <c r="AS85" s="1">
        <f>KPP!AS85-'Kppa 0.2.3'!AS85</f>
        <v>-3.0866331596490332E-11</v>
      </c>
      <c r="AT85" s="1">
        <f>KPP!AT85-'Kppa 0.2.3'!AT85</f>
        <v>1.7468921214799406E-7</v>
      </c>
      <c r="AU85" s="1">
        <f>KPP!AU85-'Kppa 0.2.3'!AU85</f>
        <v>-1.6294152338089915E-13</v>
      </c>
      <c r="AV85" s="1" t="e">
        <f>KPP!AV85-'Kppa 0.2.3'!AV85</f>
        <v>#VALUE!</v>
      </c>
      <c r="AW85" s="1">
        <f>KPP!AW85-'Kppa 0.2.3'!AW85</f>
        <v>5.1451653134289783E-9</v>
      </c>
      <c r="AX85" s="1">
        <f>KPP!AX85-'Kppa 0.2.3'!AX85</f>
        <v>0</v>
      </c>
      <c r="AY85" s="1">
        <f>KPP!AY85-'Kppa 0.2.3'!AY85</f>
        <v>-1.684057680619008E-27</v>
      </c>
      <c r="AZ85" s="1">
        <f>KPP!AZ85-'Kppa 0.2.3'!AZ85</f>
        <v>7.0330494521440234E-35</v>
      </c>
      <c r="BA85" s="1">
        <f>KPP!BA85-'Kppa 0.2.3'!BA85</f>
        <v>2.5838990320837401E-66</v>
      </c>
      <c r="BB85" s="1" t="e">
        <f>KPP!BB85-'Kppa 0.2.3'!BB85</f>
        <v>#VALUE!</v>
      </c>
      <c r="BC85" s="1">
        <f>KPP!BC85-'Kppa 0.2.3'!BC85</f>
        <v>-1.5582761149860166E-21</v>
      </c>
      <c r="BD85" s="1">
        <f>KPP!BD85-'Kppa 0.2.3'!BD85</f>
        <v>4.8718994188719743E-5</v>
      </c>
      <c r="BE85" s="1">
        <f>KPP!BE85-'Kppa 0.2.3'!BE85</f>
        <v>3.7751678484904475E-6</v>
      </c>
      <c r="BF85" s="1">
        <f>KPP!BF85-'Kppa 0.2.3'!BF85</f>
        <v>-4.3211287095160013E-6</v>
      </c>
      <c r="BG85" s="1">
        <f>KPP!BG85-'Kppa 0.2.3'!BG85</f>
        <v>-111.84173823782606</v>
      </c>
      <c r="BH85" s="1">
        <f>KPP!BH85-'Kppa 0.2.3'!BH85</f>
        <v>4.8372445255420076E-5</v>
      </c>
      <c r="BI85" s="1">
        <f>KPP!BI85-'Kppa 0.2.3'!BI85</f>
        <v>-2.4104663472019131E-5</v>
      </c>
      <c r="BJ85" s="1">
        <f>KPP!BJ85-'Kppa 0.2.3'!BJ85</f>
        <v>-3.3795264617150251E-7</v>
      </c>
      <c r="BK85" s="1">
        <f>KPP!BK85-'Kppa 0.2.3'!BK85</f>
        <v>-3.7505981806501554E-4</v>
      </c>
      <c r="BL85" s="1">
        <f>KPP!BL85-'Kppa 0.2.3'!BL85</f>
        <v>5.2350159536679926E-8</v>
      </c>
      <c r="BM85" s="1">
        <f>KPP!BM85-'Kppa 0.2.3'!BM85</f>
        <v>2.2627095534490133E-10</v>
      </c>
      <c r="BN85" s="1">
        <f>KPP!BN85-'Kppa 0.2.3'!BN85</f>
        <v>-5.7452007637863937E-15</v>
      </c>
      <c r="BO85" s="1">
        <f>KPP!BO85-'Kppa 0.2.3'!BO85</f>
        <v>2.6091988893301913E-8</v>
      </c>
      <c r="BP85" s="1">
        <f>KPP!BP85-'Kppa 0.2.3'!BP85</f>
        <v>-1.1554812142566996E-11</v>
      </c>
      <c r="BQ85" s="1">
        <f>KPP!BQ85-'Kppa 0.2.3'!BQ85</f>
        <v>1.4782853100420037E-7</v>
      </c>
      <c r="BR85" s="1">
        <f>KPP!BR85-'Kppa 0.2.3'!BR85</f>
        <v>-1.4045112387060255E-10</v>
      </c>
      <c r="BS85" s="1">
        <f>KPP!BS85-'Kppa 0.2.3'!BS85</f>
        <v>1.9627833744398533E-6</v>
      </c>
      <c r="BT85" s="1">
        <f>KPP!BT85-'Kppa 0.2.3'!BT85</f>
        <v>-2.0094299002459905E-6</v>
      </c>
      <c r="BU85" s="1">
        <f>KPP!BU85-'Kppa 0.2.3'!BU85</f>
        <v>1.3228161689149519E-8</v>
      </c>
      <c r="BV85" s="1">
        <f>KPP!BV85-'Kppa 0.2.3'!BV85</f>
        <v>8.0989196990379649E-8</v>
      </c>
      <c r="BW85" s="1">
        <f>KPP!BW85-'Kppa 0.2.3'!BW85</f>
        <v>1.5047321724460148E-10</v>
      </c>
      <c r="BX85" s="1">
        <f>KPP!BX85-'Kppa 0.2.3'!BX85</f>
        <v>0</v>
      </c>
      <c r="BY85" s="1">
        <f>KPP!BY85-'Kppa 0.2.3'!BY85</f>
        <v>0</v>
      </c>
      <c r="BZ85" s="1">
        <f>KPP!BZ85-'Kppa 0.2.3'!BZ85</f>
        <v>0</v>
      </c>
      <c r="CA85" s="1">
        <f>KPP!CA85-'Kppa 0.2.3'!CA85</f>
        <v>0</v>
      </c>
      <c r="CB85" s="1">
        <f>KPP!CB85-'Kppa 0.2.3'!CB85</f>
        <v>0</v>
      </c>
    </row>
    <row r="86" spans="1:80" x14ac:dyDescent="0.2">
      <c r="A86" s="1">
        <f>KPP!A86-'Kppa 0.2.3'!A86</f>
        <v>0</v>
      </c>
      <c r="B86" s="1">
        <f>KPP!B86-'Kppa 0.2.3'!B86</f>
        <v>1.2003900489700181E-5</v>
      </c>
      <c r="C86" s="1">
        <f>KPP!C86-'Kppa 0.2.3'!C86</f>
        <v>-2.3641301844599255E-6</v>
      </c>
      <c r="D86" s="1">
        <f>KPP!D86-'Kppa 0.2.3'!D86</f>
        <v>3.8790049233629331E-4</v>
      </c>
      <c r="E86" s="1">
        <f>KPP!E86-'Kppa 0.2.3'!E86</f>
        <v>6.9130944483769552E-4</v>
      </c>
      <c r="F86" s="1">
        <f>KPP!F86-'Kppa 0.2.3'!F86</f>
        <v>1.0798235891328958E-3</v>
      </c>
      <c r="G86" s="1">
        <f>KPP!G86-'Kppa 0.2.3'!G86</f>
        <v>9.5011318568540004E-4</v>
      </c>
      <c r="H86" s="1">
        <f>KPP!H86-'Kppa 0.2.3'!H86</f>
        <v>-6.6493364327801369E-6</v>
      </c>
      <c r="I86" s="1">
        <f>KPP!I86-'Kppa 0.2.3'!I86</f>
        <v>-2.4589031363986269E-5</v>
      </c>
      <c r="J86" s="1">
        <f>KPP!J86-'Kppa 0.2.3'!J86</f>
        <v>-1.2003155431599896E-5</v>
      </c>
      <c r="K86" s="1">
        <f>KPP!K86-'Kppa 0.2.3'!K86</f>
        <v>230.15560055408994</v>
      </c>
      <c r="L86" s="1">
        <f>KPP!L86-'Kppa 0.2.3'!L86</f>
        <v>-1.9418465798896195E-6</v>
      </c>
      <c r="M86" s="1">
        <f>KPP!M86-'Kppa 0.2.3'!M86</f>
        <v>-7.7512140769504586E-19</v>
      </c>
      <c r="N86" s="1">
        <f>KPP!N86-'Kppa 0.2.3'!N86</f>
        <v>1.9298248783859891E-5</v>
      </c>
      <c r="O86" s="1">
        <f>KPP!O86-'Kppa 0.2.3'!O86</f>
        <v>1.1145898444224998E-4</v>
      </c>
      <c r="P86" s="1">
        <f>KPP!P86-'Kppa 0.2.3'!P86</f>
        <v>-2.2975681647679946E-8</v>
      </c>
      <c r="Q86" s="1">
        <f>KPP!Q86-'Kppa 0.2.3'!Q86</f>
        <v>-9.1780180210100198E-12</v>
      </c>
      <c r="R86" s="1">
        <f>KPP!R86-'Kppa 0.2.3'!R86</f>
        <v>-2.6618388524410012E-3</v>
      </c>
      <c r="S86" s="1">
        <f>KPP!S86-'Kppa 0.2.3'!S86</f>
        <v>-2.680559235300993E-6</v>
      </c>
      <c r="T86" s="1">
        <f>KPP!T86-'Kppa 0.2.3'!T86</f>
        <v>-3.9508363365899763E-9</v>
      </c>
      <c r="U86" s="1">
        <f>KPP!U86-'Kppa 0.2.3'!U86</f>
        <v>-4.3782300461403176E-6</v>
      </c>
      <c r="V86" s="1">
        <f>KPP!V86-'Kppa 0.2.3'!V86</f>
        <v>-4.1156447457900251E-6</v>
      </c>
      <c r="W86" s="1">
        <f>KPP!W86-'Kppa 0.2.3'!W86</f>
        <v>2.1926531985280266E-15</v>
      </c>
      <c r="X86" s="1">
        <f>KPP!X86-'Kppa 0.2.3'!X86</f>
        <v>-9.5003718310100169E-10</v>
      </c>
      <c r="Y86" s="1">
        <f>KPP!Y86-'Kppa 0.2.3'!Y86</f>
        <v>-8.0094113882379923E-20</v>
      </c>
      <c r="Z86" s="1">
        <f>KPP!Z86-'Kppa 0.2.3'!Z86</f>
        <v>5.5320690217550682E-8</v>
      </c>
      <c r="AA86" s="1">
        <f>KPP!AA86-'Kppa 0.2.3'!AA86</f>
        <v>1.0295309465646997E-4</v>
      </c>
      <c r="AB86" s="1">
        <f>KPP!AB86-'Kppa 0.2.3'!AB86</f>
        <v>4.4464717112800523E-12</v>
      </c>
      <c r="AC86" s="1">
        <f>KPP!AC86-'Kppa 0.2.3'!AC86</f>
        <v>-5.2546897869889758E-27</v>
      </c>
      <c r="AD86" s="1">
        <f>KPP!AD86-'Kppa 0.2.3'!AD86</f>
        <v>-4.1207951769197879E-6</v>
      </c>
      <c r="AE86" s="1">
        <f>KPP!AE86-'Kppa 0.2.3'!AE86</f>
        <v>-4.6611244770000118E-7</v>
      </c>
      <c r="AF86" s="1">
        <f>KPP!AF86-'Kppa 0.2.3'!AF86</f>
        <v>-2.3219071441109649E-8</v>
      </c>
      <c r="AG86" s="1">
        <f>KPP!AG86-'Kppa 0.2.3'!AG86</f>
        <v>-9.621565891609686E-11</v>
      </c>
      <c r="AH86" s="1">
        <f>KPP!AH86-'Kppa 0.2.3'!AH86</f>
        <v>-2.0095425778898651E-11</v>
      </c>
      <c r="AI86" s="1">
        <f>KPP!AI86-'Kppa 0.2.3'!AI86</f>
        <v>4.8965091932180028E-13</v>
      </c>
      <c r="AJ86" s="1">
        <f>KPP!AJ86-'Kppa 0.2.3'!AJ86</f>
        <v>-1.025469395304008E-9</v>
      </c>
      <c r="AK86" s="1">
        <f>KPP!AK86-'Kppa 0.2.3'!AK86</f>
        <v>-9.3338878712800245E-12</v>
      </c>
      <c r="AL86" s="1">
        <f>KPP!AL86-'Kppa 0.2.3'!AL86</f>
        <v>9.6392302144179733E-5</v>
      </c>
      <c r="AM86" s="1">
        <f>KPP!AM86-'Kppa 0.2.3'!AM86</f>
        <v>-2.2804663215900751E-10</v>
      </c>
      <c r="AN86" s="1">
        <f>KPP!AN86-'Kppa 0.2.3'!AN86</f>
        <v>1.388705856152998E-13</v>
      </c>
      <c r="AO86" s="1">
        <f>KPP!AO86-'Kppa 0.2.3'!AO86</f>
        <v>5.297579822199916E-4</v>
      </c>
      <c r="AP86" s="1">
        <f>KPP!AP86-'Kppa 0.2.3'!AP86</f>
        <v>-1.4911709773702524E-10</v>
      </c>
      <c r="AQ86" s="1">
        <f>KPP!AQ86-'Kppa 0.2.3'!AQ86</f>
        <v>-5.5833856860976194E-6</v>
      </c>
      <c r="AR86" s="1">
        <f>KPP!AR86-'Kppa 0.2.3'!AR86</f>
        <v>-4.5720434294002632E-5</v>
      </c>
      <c r="AS86" s="1">
        <f>KPP!AS86-'Kppa 0.2.3'!AS86</f>
        <v>-2.9118019435810574E-11</v>
      </c>
      <c r="AT86" s="1">
        <f>KPP!AT86-'Kppa 0.2.3'!AT86</f>
        <v>1.833421674230114E-7</v>
      </c>
      <c r="AU86" s="1">
        <f>KPP!AU86-'Kppa 0.2.3'!AU86</f>
        <v>-1.642482429379302E-13</v>
      </c>
      <c r="AV86" s="1" t="e">
        <f>KPP!AV86-'Kppa 0.2.3'!AV86</f>
        <v>#VALUE!</v>
      </c>
      <c r="AW86" s="1">
        <f>KPP!AW86-'Kppa 0.2.3'!AW86</f>
        <v>5.1634809511639473E-9</v>
      </c>
      <c r="AX86" s="1">
        <f>KPP!AX86-'Kppa 0.2.3'!AX86</f>
        <v>0</v>
      </c>
      <c r="AY86" s="1">
        <f>KPP!AY86-'Kppa 0.2.3'!AY86</f>
        <v>-1.2534121443869873E-27</v>
      </c>
      <c r="AZ86" s="1">
        <f>KPP!AZ86-'Kppa 0.2.3'!AZ86</f>
        <v>4.2177434445167928E-35</v>
      </c>
      <c r="BA86" s="1">
        <f>KPP!BA86-'Kppa 0.2.3'!BA86</f>
        <v>3.3564171182830301E-67</v>
      </c>
      <c r="BB86" s="1" t="e">
        <f>KPP!BB86-'Kppa 0.2.3'!BB86</f>
        <v>#VALUE!</v>
      </c>
      <c r="BC86" s="1">
        <f>KPP!BC86-'Kppa 0.2.3'!BC86</f>
        <v>-1.3520347931360071E-21</v>
      </c>
      <c r="BD86" s="1">
        <f>KPP!BD86-'Kppa 0.2.3'!BD86</f>
        <v>5.1197970727019822E-5</v>
      </c>
      <c r="BE86" s="1">
        <f>KPP!BE86-'Kppa 0.2.3'!BE86</f>
        <v>2.7943338054801925E-6</v>
      </c>
      <c r="BF86" s="1">
        <f>KPP!BF86-'Kppa 0.2.3'!BF86</f>
        <v>-4.2851413864739842E-6</v>
      </c>
      <c r="BG86" s="1" t="e">
        <f>KPP!BG86-'Kppa 0.2.3'!BG86</f>
        <v>#VALUE!</v>
      </c>
      <c r="BH86" s="1">
        <f>KPP!BH86-'Kppa 0.2.3'!BH86</f>
        <v>4.6464955611529978E-5</v>
      </c>
      <c r="BI86" s="1">
        <f>KPP!BI86-'Kppa 0.2.3'!BI86</f>
        <v>-2.4192710786741234E-5</v>
      </c>
      <c r="BJ86" s="1">
        <f>KPP!BJ86-'Kppa 0.2.3'!BJ86</f>
        <v>-3.3383061489429354E-7</v>
      </c>
      <c r="BK86" s="1">
        <f>KPP!BK86-'Kppa 0.2.3'!BK86</f>
        <v>-3.755335834629836E-4</v>
      </c>
      <c r="BL86" s="1">
        <f>KPP!BL86-'Kppa 0.2.3'!BL86</f>
        <v>5.3284040970199693E-8</v>
      </c>
      <c r="BM86" s="1">
        <f>KPP!BM86-'Kppa 0.2.3'!BM86</f>
        <v>2.2759168186319587E-10</v>
      </c>
      <c r="BN86" s="1">
        <f>KPP!BN86-'Kppa 0.2.3'!BN86</f>
        <v>-5.5278301192907025E-15</v>
      </c>
      <c r="BO86" s="1">
        <f>KPP!BO86-'Kppa 0.2.3'!BO86</f>
        <v>3.4373420705100481E-8</v>
      </c>
      <c r="BP86" s="1">
        <f>KPP!BP86-'Kppa 0.2.3'!BP86</f>
        <v>-1.1311710181154004E-11</v>
      </c>
      <c r="BQ86" s="1">
        <f>KPP!BQ86-'Kppa 0.2.3'!BQ86</f>
        <v>1.4515528525114041E-7</v>
      </c>
      <c r="BR86" s="1">
        <f>KPP!BR86-'Kppa 0.2.3'!BR86</f>
        <v>-1.326835345701032E-10</v>
      </c>
      <c r="BS86" s="1">
        <f>KPP!BS86-'Kppa 0.2.3'!BS86</f>
        <v>2.4721034073702311E-6</v>
      </c>
      <c r="BT86" s="1">
        <f>KPP!BT86-'Kppa 0.2.3'!BT86</f>
        <v>-2.0172758272479958E-6</v>
      </c>
      <c r="BU86" s="1">
        <f>KPP!BU86-'Kppa 0.2.3'!BU86</f>
        <v>1.6274217394799645E-8</v>
      </c>
      <c r="BV86" s="1">
        <f>KPP!BV86-'Kppa 0.2.3'!BV86</f>
        <v>7.9755841475729989E-8</v>
      </c>
      <c r="BW86" s="1">
        <f>KPP!BW86-'Kppa 0.2.3'!BW86</f>
        <v>1.484404517985997E-10</v>
      </c>
      <c r="BX86" s="1">
        <f>KPP!BX86-'Kppa 0.2.3'!BX86</f>
        <v>0</v>
      </c>
      <c r="BY86" s="1">
        <f>KPP!BY86-'Kppa 0.2.3'!BY86</f>
        <v>0</v>
      </c>
      <c r="BZ86" s="1">
        <f>KPP!BZ86-'Kppa 0.2.3'!BZ86</f>
        <v>0</v>
      </c>
      <c r="CA86" s="1">
        <f>KPP!CA86-'Kppa 0.2.3'!CA86</f>
        <v>0</v>
      </c>
      <c r="CB86" s="1">
        <f>KPP!CB86-'Kppa 0.2.3'!CB86</f>
        <v>0</v>
      </c>
    </row>
    <row r="87" spans="1:80" x14ac:dyDescent="0.2">
      <c r="A87" s="1">
        <f>KPP!A87-'Kppa 0.2.3'!A87</f>
        <v>0</v>
      </c>
      <c r="B87" s="1">
        <f>KPP!B87-'Kppa 0.2.3'!B87</f>
        <v>1.2153910346403285E-5</v>
      </c>
      <c r="C87" s="1">
        <f>KPP!C87-'Kppa 0.2.3'!C87</f>
        <v>-2.3576027083898471E-6</v>
      </c>
      <c r="D87" s="1">
        <f>KPP!D87-'Kppa 0.2.3'!D87</f>
        <v>3.8905725425199267E-4</v>
      </c>
      <c r="E87" s="1">
        <f>KPP!E87-'Kppa 0.2.3'!E87</f>
        <v>6.9344429535119628E-4</v>
      </c>
      <c r="F87" s="1">
        <f>KPP!F87-'Kppa 0.2.3'!F87</f>
        <v>1.0802165796962027E-3</v>
      </c>
      <c r="G87" s="1">
        <f>KPP!G87-'Kppa 0.2.3'!G87</f>
        <v>9.5083244949169948E-4</v>
      </c>
      <c r="H87" s="1">
        <f>KPP!H87-'Kppa 0.2.3'!H87</f>
        <v>-6.6520450817692672E-6</v>
      </c>
      <c r="I87" s="1">
        <f>KPP!I87-'Kppa 0.2.3'!I87</f>
        <v>-2.4597157311984086E-5</v>
      </c>
      <c r="J87" s="1">
        <f>KPP!J87-'Kppa 0.2.3'!J87</f>
        <v>-1.2153165288299531E-5</v>
      </c>
      <c r="K87" s="1">
        <f>KPP!K87-'Kppa 0.2.3'!K87</f>
        <v>253.21379591785055</v>
      </c>
      <c r="L87" s="1">
        <f>KPP!L87-'Kppa 0.2.3'!L87</f>
        <v>-1.9688492768100974E-6</v>
      </c>
      <c r="M87" s="1">
        <f>KPP!M87-'Kppa 0.2.3'!M87</f>
        <v>-7.7536185564503312E-19</v>
      </c>
      <c r="N87" s="1">
        <f>KPP!N87-'Kppa 0.2.3'!N87</f>
        <v>2.2523588531059811E-5</v>
      </c>
      <c r="O87" s="1">
        <f>KPP!O87-'Kppa 0.2.3'!O87</f>
        <v>1.075946912663401E-4</v>
      </c>
      <c r="P87" s="1">
        <f>KPP!P87-'Kppa 0.2.3'!P87</f>
        <v>-2.1506554616239953E-8</v>
      </c>
      <c r="Q87" s="1">
        <f>KPP!Q87-'Kppa 0.2.3'!Q87</f>
        <v>-8.5446619179619782E-12</v>
      </c>
      <c r="R87" s="1">
        <f>KPP!R87-'Kppa 0.2.3'!R87</f>
        <v>-2.658817418834801E-3</v>
      </c>
      <c r="S87" s="1">
        <f>KPP!S87-'Kppa 0.2.3'!S87</f>
        <v>-2.4775907243589925E-6</v>
      </c>
      <c r="T87" s="1">
        <f>KPP!T87-'Kppa 0.2.3'!T87</f>
        <v>-4.0956758439300254E-9</v>
      </c>
      <c r="U87" s="1">
        <f>KPP!U87-'Kppa 0.2.3'!U87</f>
        <v>-4.4321805852207824E-6</v>
      </c>
      <c r="V87" s="1">
        <f>KPP!V87-'Kppa 0.2.3'!V87</f>
        <v>-4.1553496296000553E-6</v>
      </c>
      <c r="W87" s="1">
        <f>KPP!W87-'Kppa 0.2.3'!W87</f>
        <v>2.179104482345006E-15</v>
      </c>
      <c r="X87" s="1">
        <f>KPP!X87-'Kppa 0.2.3'!X87</f>
        <v>-9.4625729832798836E-10</v>
      </c>
      <c r="Y87" s="1">
        <f>KPP!Y87-'Kppa 0.2.3'!Y87</f>
        <v>-7.7330350156079923E-20</v>
      </c>
      <c r="Z87" s="1">
        <f>KPP!Z87-'Kppa 0.2.3'!Z87</f>
        <v>5.5897012521480418E-8</v>
      </c>
      <c r="AA87" s="1">
        <f>KPP!AA87-'Kppa 0.2.3'!AA87</f>
        <v>1.020940704793802E-4</v>
      </c>
      <c r="AB87" s="1">
        <f>KPP!AB87-'Kppa 0.2.3'!AB87</f>
        <v>4.6382550285880635E-12</v>
      </c>
      <c r="AC87" s="1">
        <f>KPP!AC87-'Kppa 0.2.3'!AC87</f>
        <v>-5.3109924937869822E-27</v>
      </c>
      <c r="AD87" s="1">
        <f>KPP!AD87-'Kppa 0.2.3'!AD87</f>
        <v>-4.1113311685697825E-6</v>
      </c>
      <c r="AE87" s="1">
        <f>KPP!AE87-'Kppa 0.2.3'!AE87</f>
        <v>-4.6877021409600294E-7</v>
      </c>
      <c r="AF87" s="1">
        <f>KPP!AF87-'Kppa 0.2.3'!AF87</f>
        <v>-2.3282066306210256E-8</v>
      </c>
      <c r="AG87" s="1">
        <f>KPP!AG87-'Kppa 0.2.3'!AG87</f>
        <v>-1.0688434044180321E-10</v>
      </c>
      <c r="AH87" s="1">
        <f>KPP!AH87-'Kppa 0.2.3'!AH87</f>
        <v>-2.4645235589198976E-11</v>
      </c>
      <c r="AI87" s="1">
        <f>KPP!AI87-'Kppa 0.2.3'!AI87</f>
        <v>4.8497029074330396E-13</v>
      </c>
      <c r="AJ87" s="1">
        <f>KPP!AJ87-'Kppa 0.2.3'!AJ87</f>
        <v>-9.7760405993998547E-10</v>
      </c>
      <c r="AK87" s="1">
        <f>KPP!AK87-'Kppa 0.2.3'!AK87</f>
        <v>-9.1260663599100479E-12</v>
      </c>
      <c r="AL87" s="1">
        <f>KPP!AL87-'Kppa 0.2.3'!AL87</f>
        <v>9.570276254744969E-5</v>
      </c>
      <c r="AM87" s="1">
        <f>KPP!AM87-'Kppa 0.2.3'!AM87</f>
        <v>-1.6893215870501428E-10</v>
      </c>
      <c r="AN87" s="1">
        <f>KPP!AN87-'Kppa 0.2.3'!AN87</f>
        <v>1.3727616677330047E-13</v>
      </c>
      <c r="AO87" s="1">
        <f>KPP!AO87-'Kppa 0.2.3'!AO87</f>
        <v>5.2902208465599454E-4</v>
      </c>
      <c r="AP87" s="1">
        <f>KPP!AP87-'Kppa 0.2.3'!AP87</f>
        <v>-7.6410503322976739E-11</v>
      </c>
      <c r="AQ87" s="1">
        <f>KPP!AQ87-'Kppa 0.2.3'!AQ87</f>
        <v>-5.6341991499994637E-6</v>
      </c>
      <c r="AR87" s="1">
        <f>KPP!AR87-'Kppa 0.2.3'!AR87</f>
        <v>-4.6162227483007023E-5</v>
      </c>
      <c r="AS87" s="1">
        <f>KPP!AS87-'Kppa 0.2.3'!AS87</f>
        <v>-2.7489946721949262E-11</v>
      </c>
      <c r="AT87" s="1">
        <f>KPP!AT87-'Kppa 0.2.3'!AT87</f>
        <v>1.9170014920850628E-7</v>
      </c>
      <c r="AU87" s="1">
        <f>KPP!AU87-'Kppa 0.2.3'!AU87</f>
        <v>-1.6601714191537025E-13</v>
      </c>
      <c r="AV87" s="1" t="e">
        <f>KPP!AV87-'Kppa 0.2.3'!AV87</f>
        <v>#VALUE!</v>
      </c>
      <c r="AW87" s="1">
        <f>KPP!AW87-'Kppa 0.2.3'!AW87</f>
        <v>5.1596873887499574E-9</v>
      </c>
      <c r="AX87" s="1">
        <f>KPP!AX87-'Kppa 0.2.3'!AX87</f>
        <v>0</v>
      </c>
      <c r="AY87" s="1">
        <f>KPP!AY87-'Kppa 0.2.3'!AY87</f>
        <v>-9.227216378510179E-28</v>
      </c>
      <c r="AZ87" s="1">
        <f>KPP!AZ87-'Kppa 0.2.3'!AZ87</f>
        <v>2.5668389123741026E-35</v>
      </c>
      <c r="BA87" s="1">
        <f>KPP!BA87-'Kppa 0.2.3'!BA87</f>
        <v>4.9637759566191101E-68</v>
      </c>
      <c r="BB87" s="1" t="e">
        <f>KPP!BB87-'Kppa 0.2.3'!BB87</f>
        <v>#VALUE!</v>
      </c>
      <c r="BC87" s="1">
        <f>KPP!BC87-'Kppa 0.2.3'!BC87</f>
        <v>-1.1748444583660081E-21</v>
      </c>
      <c r="BD87" s="1">
        <f>KPP!BD87-'Kppa 0.2.3'!BD87</f>
        <v>5.3406066277979832E-5</v>
      </c>
      <c r="BE87" s="1">
        <f>KPP!BE87-'Kppa 0.2.3'!BE87</f>
        <v>2.1524892554400377E-6</v>
      </c>
      <c r="BF87" s="1">
        <f>KPP!BF87-'Kppa 0.2.3'!BF87</f>
        <v>-4.250825651941993E-6</v>
      </c>
      <c r="BG87" s="1">
        <f>KPP!BG87-'Kppa 0.2.3'!BG87</f>
        <v>-140.91997979181031</v>
      </c>
      <c r="BH87" s="1">
        <f>KPP!BH87-'Kppa 0.2.3'!BH87</f>
        <v>4.4746710580330059E-5</v>
      </c>
      <c r="BI87" s="1">
        <f>KPP!BI87-'Kppa 0.2.3'!BI87</f>
        <v>-2.4280120904831073E-5</v>
      </c>
      <c r="BJ87" s="1">
        <f>KPP!BJ87-'Kppa 0.2.3'!BJ87</f>
        <v>-3.2986870519760293E-7</v>
      </c>
      <c r="BK87" s="1">
        <f>KPP!BK87-'Kppa 0.2.3'!BK87</f>
        <v>-3.7664478787302613E-4</v>
      </c>
      <c r="BL87" s="1">
        <f>KPP!BL87-'Kppa 0.2.3'!BL87</f>
        <v>5.4059660932210402E-8</v>
      </c>
      <c r="BM87" s="1">
        <f>KPP!BM87-'Kppa 0.2.3'!BM87</f>
        <v>2.2749303608380304E-10</v>
      </c>
      <c r="BN87" s="1">
        <f>KPP!BN87-'Kppa 0.2.3'!BN87</f>
        <v>-5.3432331338852939E-15</v>
      </c>
      <c r="BO87" s="1">
        <f>KPP!BO87-'Kppa 0.2.3'!BO87</f>
        <v>4.1324561766299249E-8</v>
      </c>
      <c r="BP87" s="1">
        <f>KPP!BP87-'Kppa 0.2.3'!BP87</f>
        <v>-1.1155017043624991E-11</v>
      </c>
      <c r="BQ87" s="1">
        <f>KPP!BQ87-'Kppa 0.2.3'!BQ87</f>
        <v>1.4263559356098056E-7</v>
      </c>
      <c r="BR87" s="1">
        <f>KPP!BR87-'Kppa 0.2.3'!BR87</f>
        <v>-1.2076268933020424E-10</v>
      </c>
      <c r="BS87" s="1">
        <f>KPP!BS87-'Kppa 0.2.3'!BS87</f>
        <v>3.1004047615903682E-6</v>
      </c>
      <c r="BT87" s="1">
        <f>KPP!BT87-'Kppa 0.2.3'!BT87</f>
        <v>-1.9867823481410142E-6</v>
      </c>
      <c r="BU87" s="1">
        <f>KPP!BU87-'Kppa 0.2.3'!BU87</f>
        <v>1.8946957181569897E-8</v>
      </c>
      <c r="BV87" s="1">
        <f>KPP!BV87-'Kppa 0.2.3'!BV87</f>
        <v>7.857466329908995E-8</v>
      </c>
      <c r="BW87" s="1">
        <f>KPP!BW87-'Kppa 0.2.3'!BW87</f>
        <v>1.4728844715380194E-10</v>
      </c>
      <c r="BX87" s="1">
        <f>KPP!BX87-'Kppa 0.2.3'!BX87</f>
        <v>0</v>
      </c>
      <c r="BY87" s="1">
        <f>KPP!BY87-'Kppa 0.2.3'!BY87</f>
        <v>0</v>
      </c>
      <c r="BZ87" s="1">
        <f>KPP!BZ87-'Kppa 0.2.3'!BZ87</f>
        <v>0</v>
      </c>
      <c r="CA87" s="1">
        <f>KPP!CA87-'Kppa 0.2.3'!CA87</f>
        <v>0</v>
      </c>
      <c r="CB87" s="1">
        <f>KPP!CB87-'Kppa 0.2.3'!CB87</f>
        <v>0</v>
      </c>
    </row>
    <row r="88" spans="1:80" x14ac:dyDescent="0.2">
      <c r="A88" s="1">
        <f>KPP!A88-'Kppa 0.2.3'!A88</f>
        <v>0</v>
      </c>
      <c r="B88" s="1">
        <f>KPP!B88-'Kppa 0.2.3'!B88</f>
        <v>1.2302667756300401E-5</v>
      </c>
      <c r="C88" s="1">
        <f>KPP!C88-'Kppa 0.2.3'!C88</f>
        <v>-2.3511293767803851E-6</v>
      </c>
      <c r="D88" s="1">
        <f>KPP!D88-'Kppa 0.2.3'!D88</f>
        <v>3.9025915649709697E-4</v>
      </c>
      <c r="E88" s="1">
        <f>KPP!E88-'Kppa 0.2.3'!E88</f>
        <v>6.9552214404369761E-4</v>
      </c>
      <c r="F88" s="1">
        <f>KPP!F88-'Kppa 0.2.3'!F88</f>
        <v>1.0806213186323049E-3</v>
      </c>
      <c r="G88" s="1">
        <f>KPP!G88-'Kppa 0.2.3'!G88</f>
        <v>9.515336702832014E-4</v>
      </c>
      <c r="H88" s="1">
        <f>KPP!H88-'Kppa 0.2.3'!H88</f>
        <v>-6.6546526749800688E-6</v>
      </c>
      <c r="I88" s="1">
        <f>KPP!I88-'Kppa 0.2.3'!I88</f>
        <v>-2.460498009099199E-5</v>
      </c>
      <c r="J88" s="1">
        <f>KPP!J88-'Kppa 0.2.3'!J88</f>
        <v>-1.2301922698099502E-5</v>
      </c>
      <c r="K88" s="1">
        <f>KPP!K88-'Kppa 0.2.3'!K88</f>
        <v>277.75134004541553</v>
      </c>
      <c r="L88" s="1">
        <f>KPP!L88-'Kppa 0.2.3'!L88</f>
        <v>-1.9956212308595844E-6</v>
      </c>
      <c r="M88" s="1">
        <f>KPP!M88-'Kppa 0.2.3'!M88</f>
        <v>-7.7558468227206201E-19</v>
      </c>
      <c r="N88" s="1">
        <f>KPP!N88-'Kppa 0.2.3'!N88</f>
        <v>2.5372095096129824E-5</v>
      </c>
      <c r="O88" s="1">
        <f>KPP!O88-'Kppa 0.2.3'!O88</f>
        <v>1.0372632803663014E-4</v>
      </c>
      <c r="P88" s="1">
        <f>KPP!P88-'Kppa 0.2.3'!P88</f>
        <v>-2.0091787553019963E-8</v>
      </c>
      <c r="Q88" s="1">
        <f>KPP!Q88-'Kppa 0.2.3'!Q88</f>
        <v>-7.9469845002150119E-12</v>
      </c>
      <c r="R88" s="1">
        <f>KPP!R88-'Kppa 0.2.3'!R88</f>
        <v>-2.6559360289907016E-3</v>
      </c>
      <c r="S88" s="1">
        <f>KPP!S88-'Kppa 0.2.3'!S88</f>
        <v>-2.2278537607320239E-6</v>
      </c>
      <c r="T88" s="1">
        <f>KPP!T88-'Kppa 0.2.3'!T88</f>
        <v>-4.2364291732900305E-9</v>
      </c>
      <c r="U88" s="1">
        <f>KPP!U88-'Kppa 0.2.3'!U88</f>
        <v>-4.4856833174905172E-6</v>
      </c>
      <c r="V88" s="1">
        <f>KPP!V88-'Kppa 0.2.3'!V88</f>
        <v>-4.1947929785898092E-6</v>
      </c>
      <c r="W88" s="1">
        <f>KPP!W88-'Kppa 0.2.3'!W88</f>
        <v>2.1837030040999742E-15</v>
      </c>
      <c r="X88" s="1">
        <f>KPP!X88-'Kppa 0.2.3'!X88</f>
        <v>-9.4280425030899683E-10</v>
      </c>
      <c r="Y88" s="1">
        <f>KPP!Y88-'Kppa 0.2.3'!Y88</f>
        <v>-7.4769129880350035E-20</v>
      </c>
      <c r="Z88" s="1">
        <f>KPP!Z88-'Kppa 0.2.3'!Z88</f>
        <v>5.6518634707980472E-8</v>
      </c>
      <c r="AA88" s="1">
        <f>KPP!AA88-'Kppa 0.2.3'!AA88</f>
        <v>1.0129960573975003E-4</v>
      </c>
      <c r="AB88" s="1">
        <f>KPP!AB88-'Kppa 0.2.3'!AB88</f>
        <v>4.8343380508499792E-12</v>
      </c>
      <c r="AC88" s="1">
        <f>KPP!AC88-'Kppa 0.2.3'!AC88</f>
        <v>-5.3876653454399871E-27</v>
      </c>
      <c r="AD88" s="1">
        <f>KPP!AD88-'Kppa 0.2.3'!AD88</f>
        <v>-4.098053834620044E-6</v>
      </c>
      <c r="AE88" s="1">
        <f>KPP!AE88-'Kppa 0.2.3'!AE88</f>
        <v>-4.7143651031600082E-7</v>
      </c>
      <c r="AF88" s="1">
        <f>KPP!AF88-'Kppa 0.2.3'!AF88</f>
        <v>-2.3347381483669454E-8</v>
      </c>
      <c r="AG88" s="1">
        <f>KPP!AG88-'Kppa 0.2.3'!AG88</f>
        <v>-1.1718349656839582E-10</v>
      </c>
      <c r="AH88" s="1">
        <f>KPP!AH88-'Kppa 0.2.3'!AH88</f>
        <v>-2.9264220571602629E-11</v>
      </c>
      <c r="AI88" s="1">
        <f>KPP!AI88-'Kppa 0.2.3'!AI88</f>
        <v>4.7917107762330161E-13</v>
      </c>
      <c r="AJ88" s="1">
        <f>KPP!AJ88-'Kppa 0.2.3'!AJ88</f>
        <v>-9.3358943297300585E-10</v>
      </c>
      <c r="AK88" s="1">
        <f>KPP!AK88-'Kppa 0.2.3'!AK88</f>
        <v>-9.0269174236399473E-12</v>
      </c>
      <c r="AL88" s="1">
        <f>KPP!AL88-'Kppa 0.2.3'!AL88</f>
        <v>9.5056064240589891E-5</v>
      </c>
      <c r="AM88" s="1">
        <f>KPP!AM88-'Kppa 0.2.3'!AM88</f>
        <v>-1.1701195677799072E-10</v>
      </c>
      <c r="AN88" s="1">
        <f>KPP!AN88-'Kppa 0.2.3'!AN88</f>
        <v>1.3507941832260019E-13</v>
      </c>
      <c r="AO88" s="1">
        <f>KPP!AO88-'Kppa 0.2.3'!AO88</f>
        <v>5.2829064765602674E-4</v>
      </c>
      <c r="AP88" s="1">
        <f>KPP!AP88-'Kppa 0.2.3'!AP88</f>
        <v>-1.2681180314013772E-11</v>
      </c>
      <c r="AQ88" s="1">
        <f>KPP!AQ88-'Kppa 0.2.3'!AQ88</f>
        <v>-5.6845503265054442E-6</v>
      </c>
      <c r="AR88" s="1">
        <f>KPP!AR88-'Kppa 0.2.3'!AR88</f>
        <v>-4.6470923307992407E-5</v>
      </c>
      <c r="AS88" s="1">
        <f>KPP!AS88-'Kppa 0.2.3'!AS88</f>
        <v>-2.5978652667409664E-11</v>
      </c>
      <c r="AT88" s="1">
        <f>KPP!AT88-'Kppa 0.2.3'!AT88</f>
        <v>1.99700898858188E-7</v>
      </c>
      <c r="AU88" s="1">
        <f>KPP!AU88-'Kppa 0.2.3'!AU88</f>
        <v>-1.6839973095528098E-13</v>
      </c>
      <c r="AV88" s="1" t="e">
        <f>KPP!AV88-'Kppa 0.2.3'!AV88</f>
        <v>#VALUE!</v>
      </c>
      <c r="AW88" s="1">
        <f>KPP!AW88-'Kppa 0.2.3'!AW88</f>
        <v>5.1412875474279855E-9</v>
      </c>
      <c r="AX88" s="1">
        <f>KPP!AX88-'Kppa 0.2.3'!AX88</f>
        <v>0</v>
      </c>
      <c r="AY88" s="1">
        <f>KPP!AY88-'Kppa 0.2.3'!AY88</f>
        <v>-6.7523395812298852E-28</v>
      </c>
      <c r="AZ88" s="1">
        <f>KPP!AZ88-'Kppa 0.2.3'!AZ88</f>
        <v>1.541959731281299E-35</v>
      </c>
      <c r="BA88" s="1">
        <f>KPP!BA88-'Kppa 0.2.3'!BA88</f>
        <v>6.3355748132575299E-69</v>
      </c>
      <c r="BB88" s="1" t="e">
        <f>KPP!BB88-'Kppa 0.2.3'!BB88</f>
        <v>#VALUE!</v>
      </c>
      <c r="BC88" s="1">
        <f>KPP!BC88-'Kppa 0.2.3'!BC88</f>
        <v>-1.0236285547719853E-21</v>
      </c>
      <c r="BD88" s="1">
        <f>KPP!BD88-'Kppa 0.2.3'!BD88</f>
        <v>5.5377897929270118E-5</v>
      </c>
      <c r="BE88" s="1">
        <f>KPP!BE88-'Kppa 0.2.3'!BE88</f>
        <v>1.823112786170783E-6</v>
      </c>
      <c r="BF88" s="1">
        <f>KPP!BF88-'Kppa 0.2.3'!BF88</f>
        <v>-4.2182623290840256E-6</v>
      </c>
      <c r="BG88" s="1">
        <f>KPP!BG88-'Kppa 0.2.3'!BG88</f>
        <v>-126.25966358210522</v>
      </c>
      <c r="BH88" s="1">
        <f>KPP!BH88-'Kppa 0.2.3'!BH88</f>
        <v>4.3197907218190138E-5</v>
      </c>
      <c r="BI88" s="1">
        <f>KPP!BI88-'Kppa 0.2.3'!BI88</f>
        <v>-2.4367108625239844E-5</v>
      </c>
      <c r="BJ88" s="1">
        <f>KPP!BJ88-'Kppa 0.2.3'!BJ88</f>
        <v>-3.2607510833229702E-7</v>
      </c>
      <c r="BK88" s="1">
        <f>KPP!BK88-'Kppa 0.2.3'!BK88</f>
        <v>-3.7842997634401909E-4</v>
      </c>
      <c r="BL88" s="1">
        <f>KPP!BL88-'Kppa 0.2.3'!BL88</f>
        <v>5.4712638855380436E-8</v>
      </c>
      <c r="BM88" s="1">
        <f>KPP!BM88-'Kppa 0.2.3'!BM88</f>
        <v>2.2648670641659831E-10</v>
      </c>
      <c r="BN88" s="1">
        <f>KPP!BN88-'Kppa 0.2.3'!BN88</f>
        <v>-5.1794489596028002E-15</v>
      </c>
      <c r="BO88" s="1">
        <f>KPP!BO88-'Kppa 0.2.3'!BO88</f>
        <v>4.7071203062600586E-8</v>
      </c>
      <c r="BP88" s="1">
        <f>KPP!BP88-'Kppa 0.2.3'!BP88</f>
        <v>-1.1066622807598012E-11</v>
      </c>
      <c r="BQ88" s="1">
        <f>KPP!BQ88-'Kppa 0.2.3'!BQ88</f>
        <v>1.3994773786948014E-7</v>
      </c>
      <c r="BR88" s="1">
        <f>KPP!BR88-'Kppa 0.2.3'!BR88</f>
        <v>-1.0540184399219697E-10</v>
      </c>
      <c r="BS88" s="1">
        <f>KPP!BS88-'Kppa 0.2.3'!BS88</f>
        <v>3.8572469760098614E-6</v>
      </c>
      <c r="BT88" s="1">
        <f>KPP!BT88-'Kppa 0.2.3'!BT88</f>
        <v>-1.9298021991800095E-6</v>
      </c>
      <c r="BU88" s="1">
        <f>KPP!BU88-'Kppa 0.2.3'!BU88</f>
        <v>2.1188351221879957E-8</v>
      </c>
      <c r="BV88" s="1">
        <f>KPP!BV88-'Kppa 0.2.3'!BV88</f>
        <v>7.7268125089909984E-8</v>
      </c>
      <c r="BW88" s="1">
        <f>KPP!BW88-'Kppa 0.2.3'!BW88</f>
        <v>1.4683492636960132E-10</v>
      </c>
      <c r="BX88" s="1">
        <f>KPP!BX88-'Kppa 0.2.3'!BX88</f>
        <v>0</v>
      </c>
      <c r="BY88" s="1">
        <f>KPP!BY88-'Kppa 0.2.3'!BY88</f>
        <v>0</v>
      </c>
      <c r="BZ88" s="1">
        <f>KPP!BZ88-'Kppa 0.2.3'!BZ88</f>
        <v>0</v>
      </c>
      <c r="CA88" s="1">
        <f>KPP!CA88-'Kppa 0.2.3'!CA88</f>
        <v>0</v>
      </c>
      <c r="CB88" s="1">
        <f>KPP!CB88-'Kppa 0.2.3'!CB88</f>
        <v>0</v>
      </c>
    </row>
    <row r="89" spans="1:80" x14ac:dyDescent="0.2">
      <c r="A89" s="1">
        <f>KPP!A89-'Kppa 0.2.3'!A89</f>
        <v>0</v>
      </c>
      <c r="B89" s="1">
        <f>KPP!B89-'Kppa 0.2.3'!B89</f>
        <v>1.2451926458899309E-5</v>
      </c>
      <c r="C89" s="1">
        <f>KPP!C89-'Kppa 0.2.3'!C89</f>
        <v>-2.3446326418907412E-6</v>
      </c>
      <c r="D89" s="1">
        <f>KPP!D89-'Kppa 0.2.3'!D89</f>
        <v>3.9148834675188648E-4</v>
      </c>
      <c r="E89" s="1">
        <f>KPP!E89-'Kppa 0.2.3'!E89</f>
        <v>6.9753868536339553E-4</v>
      </c>
      <c r="F89" s="1">
        <f>KPP!F89-'Kppa 0.2.3'!F89</f>
        <v>1.0810342276734997E-3</v>
      </c>
      <c r="G89" s="1">
        <f>KPP!G89-'Kppa 0.2.3'!G89</f>
        <v>9.5221556945929847E-4</v>
      </c>
      <c r="H89" s="1">
        <f>KPP!H89-'Kppa 0.2.3'!H89</f>
        <v>-6.6571547500688527E-6</v>
      </c>
      <c r="I89" s="1">
        <f>KPP!I89-'Kppa 0.2.3'!I89</f>
        <v>-2.4612486315994664E-5</v>
      </c>
      <c r="J89" s="1">
        <f>KPP!J89-'Kppa 0.2.3'!J89</f>
        <v>-1.2451181400799025E-5</v>
      </c>
      <c r="K89" s="1" t="e">
        <f>KPP!K89-'Kppa 0.2.3'!K89</f>
        <v>#VALUE!</v>
      </c>
      <c r="L89" s="1">
        <f>KPP!L89-'Kppa 0.2.3'!L89</f>
        <v>-2.0224413699396898E-6</v>
      </c>
      <c r="M89" s="1">
        <f>KPP!M89-'Kppa 0.2.3'!M89</f>
        <v>-7.7578986496698455E-19</v>
      </c>
      <c r="N89" s="1">
        <f>KPP!N89-'Kppa 0.2.3'!N89</f>
        <v>2.7907859249639948E-5</v>
      </c>
      <c r="O89" s="1">
        <f>KPP!O89-'Kppa 0.2.3'!O89</f>
        <v>9.9878006158089956E-5</v>
      </c>
      <c r="P89" s="1">
        <f>KPP!P89-'Kppa 0.2.3'!P89</f>
        <v>-1.8729608192810074E-8</v>
      </c>
      <c r="Q89" s="1">
        <f>KPP!Q89-'Kppa 0.2.3'!Q89</f>
        <v>-7.3830835104129931E-12</v>
      </c>
      <c r="R89" s="1">
        <f>KPP!R89-'Kppa 0.2.3'!R89</f>
        <v>-2.6531942295672985E-3</v>
      </c>
      <c r="S89" s="1">
        <f>KPP!S89-'Kppa 0.2.3'!S89</f>
        <v>-1.9671531930200267E-6</v>
      </c>
      <c r="T89" s="1">
        <f>KPP!T89-'Kppa 0.2.3'!T89</f>
        <v>-4.3752832478102143E-9</v>
      </c>
      <c r="U89" s="1">
        <f>KPP!U89-'Kppa 0.2.3'!U89</f>
        <v>-4.5393791494804936E-6</v>
      </c>
      <c r="V89" s="1">
        <f>KPP!V89-'Kppa 0.2.3'!V89</f>
        <v>-4.2345929998301082E-6</v>
      </c>
      <c r="W89" s="1">
        <f>KPP!W89-'Kppa 0.2.3'!W89</f>
        <v>2.206007756172974E-15</v>
      </c>
      <c r="X89" s="1">
        <f>KPP!X89-'Kppa 0.2.3'!X89</f>
        <v>-9.3982193937800746E-10</v>
      </c>
      <c r="Y89" s="1">
        <f>KPP!Y89-'Kppa 0.2.3'!Y89</f>
        <v>-7.2410712981200034E-20</v>
      </c>
      <c r="Z89" s="1">
        <f>KPP!Z89-'Kppa 0.2.3'!Z89</f>
        <v>5.7065265785790292E-8</v>
      </c>
      <c r="AA89" s="1">
        <f>KPP!AA89-'Kppa 0.2.3'!AA89</f>
        <v>1.0056194889046001E-4</v>
      </c>
      <c r="AB89" s="1">
        <f>KPP!AB89-'Kppa 0.2.3'!AB89</f>
        <v>5.0425194614700304E-12</v>
      </c>
      <c r="AC89" s="1">
        <f>KPP!AC89-'Kppa 0.2.3'!AC89</f>
        <v>-5.4650435157440045E-27</v>
      </c>
      <c r="AD89" s="1">
        <f>KPP!AD89-'Kppa 0.2.3'!AD89</f>
        <v>-4.0824498719598673E-6</v>
      </c>
      <c r="AE89" s="1">
        <f>KPP!AE89-'Kppa 0.2.3'!AE89</f>
        <v>-4.7418305985299787E-7</v>
      </c>
      <c r="AF89" s="1">
        <f>KPP!AF89-'Kppa 0.2.3'!AF89</f>
        <v>-2.341861537900059E-8</v>
      </c>
      <c r="AG89" s="1">
        <f>KPP!AG89-'Kppa 0.2.3'!AG89</f>
        <v>-1.2701035269039922E-10</v>
      </c>
      <c r="AH89" s="1">
        <f>KPP!AH89-'Kppa 0.2.3'!AH89</f>
        <v>-3.3823730579799081E-11</v>
      </c>
      <c r="AI89" s="1">
        <f>KPP!AI89-'Kppa 0.2.3'!AI89</f>
        <v>4.7336892175219631E-13</v>
      </c>
      <c r="AJ89" s="1">
        <f>KPP!AJ89-'Kppa 0.2.3'!AJ89</f>
        <v>-8.9242576877000018E-10</v>
      </c>
      <c r="AK89" s="1">
        <f>KPP!AK89-'Kppa 0.2.3'!AK89</f>
        <v>-8.9652927445899553E-12</v>
      </c>
      <c r="AL89" s="1">
        <f>KPP!AL89-'Kppa 0.2.3'!AL89</f>
        <v>9.4444542524639748E-5</v>
      </c>
      <c r="AM89" s="1">
        <f>KPP!AM89-'Kppa 0.2.3'!AM89</f>
        <v>-7.2130485737989271E-11</v>
      </c>
      <c r="AN89" s="1">
        <f>KPP!AN89-'Kppa 0.2.3'!AN89</f>
        <v>1.3276040846819948E-13</v>
      </c>
      <c r="AO89" s="1">
        <f>KPP!AO89-'Kppa 0.2.3'!AO89</f>
        <v>5.2759020199999451E-4</v>
      </c>
      <c r="AP89" s="1">
        <f>KPP!AP89-'Kppa 0.2.3'!AP89</f>
        <v>4.2011301470998386E-11</v>
      </c>
      <c r="AQ89" s="1">
        <f>KPP!AQ89-'Kppa 0.2.3'!AQ89</f>
        <v>-5.7348382761016059E-6</v>
      </c>
      <c r="AR89" s="1">
        <f>KPP!AR89-'Kppa 0.2.3'!AR89</f>
        <v>-4.6533437887991136E-5</v>
      </c>
      <c r="AS89" s="1">
        <f>KPP!AS89-'Kppa 0.2.3'!AS89</f>
        <v>-2.4582876440870064E-11</v>
      </c>
      <c r="AT89" s="1">
        <f>KPP!AT89-'Kppa 0.2.3'!AT89</f>
        <v>2.0725651291970363E-7</v>
      </c>
      <c r="AU89" s="1">
        <f>KPP!AU89-'Kppa 0.2.3'!AU89</f>
        <v>-1.7081248143687958E-13</v>
      </c>
      <c r="AV89" s="1">
        <f>KPP!AV89-'Kppa 0.2.3'!AV89</f>
        <v>-6.5540500512603046</v>
      </c>
      <c r="AW89" s="1">
        <f>KPP!AW89-'Kppa 0.2.3'!AW89</f>
        <v>5.1206997767089666E-9</v>
      </c>
      <c r="AX89" s="1">
        <f>KPP!AX89-'Kppa 0.2.3'!AX89</f>
        <v>0</v>
      </c>
      <c r="AY89" s="1">
        <f>KPP!AY89-'Kppa 0.2.3'!AY89</f>
        <v>-4.8910210213599729E-28</v>
      </c>
      <c r="AZ89" s="1">
        <f>KPP!AZ89-'Kppa 0.2.3'!AZ89</f>
        <v>9.5470199998560116E-36</v>
      </c>
      <c r="BA89" s="1">
        <f>KPP!BA89-'Kppa 0.2.3'!BA89</f>
        <v>1.0537659213770899E-69</v>
      </c>
      <c r="BB89" s="1">
        <f>KPP!BB89-'Kppa 0.2.3'!BB89</f>
        <v>-12.745679896863749</v>
      </c>
      <c r="BC89" s="1">
        <f>KPP!BC89-'Kppa 0.2.3'!BC89</f>
        <v>-8.9296953803200484E-22</v>
      </c>
      <c r="BD89" s="1">
        <f>KPP!BD89-'Kppa 0.2.3'!BD89</f>
        <v>5.7116012634089806E-5</v>
      </c>
      <c r="BE89" s="1">
        <f>KPP!BE89-'Kppa 0.2.3'!BE89</f>
        <v>1.7519949840894E-6</v>
      </c>
      <c r="BF89" s="1">
        <f>KPP!BF89-'Kppa 0.2.3'!BF89</f>
        <v>-4.1875388288459953E-6</v>
      </c>
      <c r="BG89" s="1" t="e">
        <f>KPP!BG89-'Kppa 0.2.3'!BG89</f>
        <v>#VALUE!</v>
      </c>
      <c r="BH89" s="1">
        <f>KPP!BH89-'Kppa 0.2.3'!BH89</f>
        <v>4.1795231826989966E-5</v>
      </c>
      <c r="BI89" s="1">
        <f>KPP!BI89-'Kppa 0.2.3'!BI89</f>
        <v>-2.4454677027350991E-5</v>
      </c>
      <c r="BJ89" s="1">
        <f>KPP!BJ89-'Kppa 0.2.3'!BJ89</f>
        <v>-3.224965919369996E-7</v>
      </c>
      <c r="BK89" s="1">
        <f>KPP!BK89-'Kppa 0.2.3'!BK89</f>
        <v>-3.8102193853201127E-4</v>
      </c>
      <c r="BL89" s="1">
        <f>KPP!BL89-'Kppa 0.2.3'!BL89</f>
        <v>5.5389435136280226E-8</v>
      </c>
      <c r="BM89" s="1">
        <f>KPP!BM89-'Kppa 0.2.3'!BM89</f>
        <v>2.2541527229909646E-10</v>
      </c>
      <c r="BN89" s="1">
        <f>KPP!BN89-'Kppa 0.2.3'!BN89</f>
        <v>-5.0260436226350929E-15</v>
      </c>
      <c r="BO89" s="1">
        <f>KPP!BO89-'Kppa 0.2.3'!BO89</f>
        <v>5.243895316539999E-8</v>
      </c>
      <c r="BP89" s="1">
        <f>KPP!BP89-'Kppa 0.2.3'!BP89</f>
        <v>-1.1002123886863069E-11</v>
      </c>
      <c r="BQ89" s="1">
        <f>KPP!BQ89-'Kppa 0.2.3'!BQ89</f>
        <v>1.3727736922004974E-7</v>
      </c>
      <c r="BR89" s="1">
        <f>KPP!BR89-'Kppa 0.2.3'!BR89</f>
        <v>-8.9008618562602398E-11</v>
      </c>
      <c r="BS89" s="1">
        <f>KPP!BS89-'Kppa 0.2.3'!BS89</f>
        <v>4.6245763325302586E-6</v>
      </c>
      <c r="BT89" s="1">
        <f>KPP!BT89-'Kppa 0.2.3'!BT89</f>
        <v>-1.8577968229609859E-6</v>
      </c>
      <c r="BU89" s="1">
        <f>KPP!BU89-'Kppa 0.2.3'!BU89</f>
        <v>2.32703334344196E-8</v>
      </c>
      <c r="BV89" s="1">
        <f>KPP!BV89-'Kppa 0.2.3'!BV89</f>
        <v>7.5931350026490101E-8</v>
      </c>
      <c r="BW89" s="1">
        <f>KPP!BW89-'Kppa 0.2.3'!BW89</f>
        <v>1.4713979800200097E-10</v>
      </c>
      <c r="BX89" s="1">
        <f>KPP!BX89-'Kppa 0.2.3'!BX89</f>
        <v>0</v>
      </c>
      <c r="BY89" s="1">
        <f>KPP!BY89-'Kppa 0.2.3'!BY89</f>
        <v>0</v>
      </c>
      <c r="BZ89" s="1">
        <f>KPP!BZ89-'Kppa 0.2.3'!BZ89</f>
        <v>0</v>
      </c>
      <c r="CA89" s="1">
        <f>KPP!CA89-'Kppa 0.2.3'!CA89</f>
        <v>0</v>
      </c>
      <c r="CB89" s="1">
        <f>KPP!CB89-'Kppa 0.2.3'!CB89</f>
        <v>0</v>
      </c>
    </row>
    <row r="90" spans="1:80" x14ac:dyDescent="0.2">
      <c r="A90" s="1">
        <f>KPP!A90-'Kppa 0.2.3'!A90</f>
        <v>0</v>
      </c>
      <c r="B90" s="1">
        <f>KPP!B90-'Kppa 0.2.3'!B90</f>
        <v>1.2601677088303065E-5</v>
      </c>
      <c r="C90" s="1">
        <f>KPP!C90-'Kppa 0.2.3'!C90</f>
        <v>-2.3381128732898743E-6</v>
      </c>
      <c r="D90" s="1">
        <f>KPP!D90-'Kppa 0.2.3'!D90</f>
        <v>3.9274371474219694E-4</v>
      </c>
      <c r="E90" s="1">
        <f>KPP!E90-'Kppa 0.2.3'!E90</f>
        <v>6.9949633605029954E-4</v>
      </c>
      <c r="F90" s="1">
        <f>KPP!F90-'Kppa 0.2.3'!F90</f>
        <v>1.0814547011719008E-3</v>
      </c>
      <c r="G90" s="1">
        <f>KPP!G90-'Kppa 0.2.3'!G90</f>
        <v>9.5287786865110025E-4</v>
      </c>
      <c r="H90" s="1">
        <f>KPP!H90-'Kppa 0.2.3'!H90</f>
        <v>-6.6595513926893252E-6</v>
      </c>
      <c r="I90" s="1">
        <f>KPP!I90-'Kppa 0.2.3'!I90</f>
        <v>-2.4619676244008737E-5</v>
      </c>
      <c r="J90" s="1">
        <f>KPP!J90-'Kppa 0.2.3'!J90</f>
        <v>-1.2600932030199311E-5</v>
      </c>
      <c r="K90" s="1">
        <f>KPP!K90-'Kppa 0.2.3'!K90</f>
        <v>301.62862925672141</v>
      </c>
      <c r="L90" s="1">
        <f>KPP!L90-'Kppa 0.2.3'!L90</f>
        <v>-2.0493065025304485E-6</v>
      </c>
      <c r="M90" s="1">
        <f>KPP!M90-'Kppa 0.2.3'!M90</f>
        <v>-7.7597879452500462E-19</v>
      </c>
      <c r="N90" s="1">
        <f>KPP!N90-'Kppa 0.2.3'!N90</f>
        <v>3.0130313843079737E-5</v>
      </c>
      <c r="O90" s="1">
        <f>KPP!O90-'Kppa 0.2.3'!O90</f>
        <v>9.6060554445880075E-5</v>
      </c>
      <c r="P90" s="1">
        <f>KPP!P90-'Kppa 0.2.3'!P90</f>
        <v>-1.7420097126449937E-8</v>
      </c>
      <c r="Q90" s="1">
        <f>KPP!Q90-'Kppa 0.2.3'!Q90</f>
        <v>-6.8513946682840098E-12</v>
      </c>
      <c r="R90" s="1">
        <f>KPP!R90-'Kppa 0.2.3'!R90</f>
        <v>-2.6505845103058992E-3</v>
      </c>
      <c r="S90" s="1">
        <f>KPP!S90-'Kppa 0.2.3'!S90</f>
        <v>-1.7076058339610036E-6</v>
      </c>
      <c r="T90" s="1">
        <f>KPP!T90-'Kppa 0.2.3'!T90</f>
        <v>-4.5124362830796031E-9</v>
      </c>
      <c r="U90" s="1">
        <f>KPP!U90-'Kppa 0.2.3'!U90</f>
        <v>-4.5932650484196286E-6</v>
      </c>
      <c r="V90" s="1">
        <f>KPP!V90-'Kppa 0.2.3'!V90</f>
        <v>-4.2747500930600049E-6</v>
      </c>
      <c r="W90" s="1">
        <f>KPP!W90-'Kppa 0.2.3'!W90</f>
        <v>2.2291906376949998E-15</v>
      </c>
      <c r="X90" s="1">
        <f>KPP!X90-'Kppa 0.2.3'!X90</f>
        <v>-9.3729667047199206E-10</v>
      </c>
      <c r="Y90" s="1">
        <f>KPP!Y90-'Kppa 0.2.3'!Y90</f>
        <v>-7.0239113345129964E-20</v>
      </c>
      <c r="Z90" s="1">
        <f>KPP!Z90-'Kppa 0.2.3'!Z90</f>
        <v>5.752576044805008E-8</v>
      </c>
      <c r="AA90" s="1">
        <f>KPP!AA90-'Kppa 0.2.3'!AA90</f>
        <v>9.9878444088139819E-5</v>
      </c>
      <c r="AB90" s="1">
        <f>KPP!AB90-'Kppa 0.2.3'!AB90</f>
        <v>5.2518826240660468E-12</v>
      </c>
      <c r="AC90" s="1">
        <f>KPP!AC90-'Kppa 0.2.3'!AC90</f>
        <v>-5.5545815828860154E-27</v>
      </c>
      <c r="AD90" s="1">
        <f>KPP!AD90-'Kppa 0.2.3'!AD90</f>
        <v>-4.0646699716699597E-6</v>
      </c>
      <c r="AE90" s="1">
        <f>KPP!AE90-'Kppa 0.2.3'!AE90</f>
        <v>-4.7700951266000345E-7</v>
      </c>
      <c r="AF90" s="1">
        <f>KPP!AF90-'Kppa 0.2.3'!AF90</f>
        <v>-2.3495695497789424E-8</v>
      </c>
      <c r="AG90" s="1">
        <f>KPP!AG90-'Kppa 0.2.3'!AG90</f>
        <v>-1.3635219220069777E-10</v>
      </c>
      <c r="AH90" s="1">
        <f>KPP!AH90-'Kppa 0.2.3'!AH90</f>
        <v>-3.8274685612298319E-11</v>
      </c>
      <c r="AI90" s="1">
        <f>KPP!AI90-'Kppa 0.2.3'!AI90</f>
        <v>4.6721421643169769E-13</v>
      </c>
      <c r="AJ90" s="1">
        <f>KPP!AJ90-'Kppa 0.2.3'!AJ90</f>
        <v>-8.538168786139981E-10</v>
      </c>
      <c r="AK90" s="1">
        <f>KPP!AK90-'Kppa 0.2.3'!AK90</f>
        <v>-8.9411287218999096E-12</v>
      </c>
      <c r="AL90" s="1">
        <f>KPP!AL90-'Kppa 0.2.3'!AL90</f>
        <v>9.3865251615839976E-5</v>
      </c>
      <c r="AM90" s="1">
        <f>KPP!AM90-'Kppa 0.2.3'!AM90</f>
        <v>-3.347165144000233E-11</v>
      </c>
      <c r="AN90" s="1">
        <f>KPP!AN90-'Kppa 0.2.3'!AN90</f>
        <v>1.3018543462270037E-13</v>
      </c>
      <c r="AO90" s="1">
        <f>KPP!AO90-'Kppa 0.2.3'!AO90</f>
        <v>5.2693103650197637E-4</v>
      </c>
      <c r="AP90" s="1">
        <f>KPP!AP90-'Kppa 0.2.3'!AP90</f>
        <v>8.8705215670003973E-11</v>
      </c>
      <c r="AQ90" s="1">
        <f>KPP!AQ90-'Kppa 0.2.3'!AQ90</f>
        <v>-5.7850530877992523E-6</v>
      </c>
      <c r="AR90" s="1">
        <f>KPP!AR90-'Kppa 0.2.3'!AR90</f>
        <v>-4.6348308835000851E-5</v>
      </c>
      <c r="AS90" s="1">
        <f>KPP!AS90-'Kppa 0.2.3'!AS90</f>
        <v>-2.329282288513978E-11</v>
      </c>
      <c r="AT90" s="1">
        <f>KPP!AT90-'Kppa 0.2.3'!AT90</f>
        <v>2.1437611099050504E-7</v>
      </c>
      <c r="AU90" s="1">
        <f>KPP!AU90-'Kppa 0.2.3'!AU90</f>
        <v>-1.7361548224099856E-13</v>
      </c>
      <c r="AV90" s="1" t="e">
        <f>KPP!AV90-'Kppa 0.2.3'!AV90</f>
        <v>#VALUE!</v>
      </c>
      <c r="AW90" s="1">
        <f>KPP!AW90-'Kppa 0.2.3'!AW90</f>
        <v>5.095406492030028E-9</v>
      </c>
      <c r="AX90" s="1">
        <f>KPP!AX90-'Kppa 0.2.3'!AX90</f>
        <v>0</v>
      </c>
      <c r="AY90" s="1">
        <f>KPP!AY90-'Kppa 0.2.3'!AY90</f>
        <v>-3.5169785196599909E-28</v>
      </c>
      <c r="AZ90" s="1">
        <f>KPP!AZ90-'Kppa 0.2.3'!AZ90</f>
        <v>5.9397134965350069E-36</v>
      </c>
      <c r="BA90" s="1">
        <f>KPP!BA90-'Kppa 0.2.3'!BA90</f>
        <v>1.7650732475495902E-70</v>
      </c>
      <c r="BB90" s="1" t="e">
        <f>KPP!BB90-'Kppa 0.2.3'!BB90</f>
        <v>#VALUE!</v>
      </c>
      <c r="BC90" s="1">
        <f>KPP!BC90-'Kppa 0.2.3'!BC90</f>
        <v>-7.8064271635800233E-22</v>
      </c>
      <c r="BD90" s="1">
        <f>KPP!BD90-'Kppa 0.2.3'!BD90</f>
        <v>5.8645007048979854E-5</v>
      </c>
      <c r="BE90" s="1">
        <f>KPP!BE90-'Kppa 0.2.3'!BE90</f>
        <v>1.9158624504998084E-6</v>
      </c>
      <c r="BF90" s="1">
        <f>KPP!BF90-'Kppa 0.2.3'!BF90</f>
        <v>-4.1585894497260187E-6</v>
      </c>
      <c r="BG90" s="1">
        <f>KPP!BG90-'Kppa 0.2.3'!BG90</f>
        <v>-110.21715383836386</v>
      </c>
      <c r="BH90" s="1">
        <f>KPP!BH90-'Kppa 0.2.3'!BH90</f>
        <v>4.0522345983809828E-5</v>
      </c>
      <c r="BI90" s="1">
        <f>KPP!BI90-'Kppa 0.2.3'!BI90</f>
        <v>-2.4542813790480109E-5</v>
      </c>
      <c r="BJ90" s="1">
        <f>KPP!BJ90-'Kppa 0.2.3'!BJ90</f>
        <v>-3.191233943948012E-7</v>
      </c>
      <c r="BK90" s="1">
        <f>KPP!BK90-'Kppa 0.2.3'!BK90</f>
        <v>-3.8438041219701624E-4</v>
      </c>
      <c r="BL90" s="1">
        <f>KPP!BL90-'Kppa 0.2.3'!BL90</f>
        <v>5.5980268625899718E-8</v>
      </c>
      <c r="BM90" s="1">
        <f>KPP!BM90-'Kppa 0.2.3'!BM90</f>
        <v>2.2407312590059764E-10</v>
      </c>
      <c r="BN90" s="1">
        <f>KPP!BN90-'Kppa 0.2.3'!BN90</f>
        <v>-4.880135177611788E-15</v>
      </c>
      <c r="BO90" s="1">
        <f>KPP!BO90-'Kppa 0.2.3'!BO90</f>
        <v>5.7329008232699061E-8</v>
      </c>
      <c r="BP90" s="1">
        <f>KPP!BP90-'Kppa 0.2.3'!BP90</f>
        <v>-1.0961110947594963E-11</v>
      </c>
      <c r="BQ90" s="1">
        <f>KPP!BQ90-'Kppa 0.2.3'!BQ90</f>
        <v>1.3451407913229985E-7</v>
      </c>
      <c r="BR90" s="1">
        <f>KPP!BR90-'Kppa 0.2.3'!BR90</f>
        <v>-7.1972550132000755E-11</v>
      </c>
      <c r="BS90" s="1">
        <f>KPP!BS90-'Kppa 0.2.3'!BS90</f>
        <v>5.4234173575999287E-6</v>
      </c>
      <c r="BT90" s="1">
        <f>KPP!BT90-'Kppa 0.2.3'!BT90</f>
        <v>-1.7793014008749995E-6</v>
      </c>
      <c r="BU90" s="1">
        <f>KPP!BU90-'Kppa 0.2.3'!BU90</f>
        <v>2.513317333352E-8</v>
      </c>
      <c r="BV90" s="1">
        <f>KPP!BV90-'Kppa 0.2.3'!BV90</f>
        <v>7.450401322112E-8</v>
      </c>
      <c r="BW90" s="1">
        <f>KPP!BW90-'Kppa 0.2.3'!BW90</f>
        <v>1.4747471152209856E-10</v>
      </c>
      <c r="BX90" s="1">
        <f>KPP!BX90-'Kppa 0.2.3'!BX90</f>
        <v>0</v>
      </c>
      <c r="BY90" s="1">
        <f>KPP!BY90-'Kppa 0.2.3'!BY90</f>
        <v>0</v>
      </c>
      <c r="BZ90" s="1">
        <f>KPP!BZ90-'Kppa 0.2.3'!BZ90</f>
        <v>0</v>
      </c>
      <c r="CA90" s="1">
        <f>KPP!CA90-'Kppa 0.2.3'!CA90</f>
        <v>0</v>
      </c>
      <c r="CB90" s="1">
        <f>KPP!CB90-'Kppa 0.2.3'!CB90</f>
        <v>0</v>
      </c>
    </row>
    <row r="91" spans="1:80" x14ac:dyDescent="0.2">
      <c r="A91" s="1">
        <f>KPP!A91-'Kppa 0.2.3'!A91</f>
        <v>0</v>
      </c>
      <c r="B91" s="1">
        <f>KPP!B91-'Kppa 0.2.3'!B91</f>
        <v>1.2727768516400395E-5</v>
      </c>
      <c r="C91" s="1">
        <f>KPP!C91-'Kppa 0.2.3'!C91</f>
        <v>-2.3326432233693878E-6</v>
      </c>
      <c r="D91" s="1">
        <f>KPP!D91-'Kppa 0.2.3'!D91</f>
        <v>3.9402467972989019E-4</v>
      </c>
      <c r="E91" s="1">
        <f>KPP!E91-'Kppa 0.2.3'!E91</f>
        <v>7.0136124321890092E-4</v>
      </c>
      <c r="F91" s="1">
        <f>KPP!F91-'Kppa 0.2.3'!F91</f>
        <v>1.0818889868573003E-3</v>
      </c>
      <c r="G91" s="1">
        <f>KPP!G91-'Kppa 0.2.3'!G91</f>
        <v>9.5353321031390118E-4</v>
      </c>
      <c r="H91" s="1">
        <f>KPP!H91-'Kppa 0.2.3'!H91</f>
        <v>-6.6614410469591906E-6</v>
      </c>
      <c r="I91" s="1">
        <f>KPP!I91-'Kppa 0.2.3'!I91</f>
        <v>-2.4625345299011947E-5</v>
      </c>
      <c r="J91" s="1">
        <f>KPP!J91-'Kppa 0.2.3'!J91</f>
        <v>-1.2727023458298375E-5</v>
      </c>
      <c r="K91" s="1">
        <f>KPP!K91-'Kppa 0.2.3'!K91</f>
        <v>-1.3607622812900369E-18</v>
      </c>
      <c r="L91" s="1">
        <f>KPP!L91-'Kppa 0.2.3'!L91</f>
        <v>-2.0727028989097479E-6</v>
      </c>
      <c r="M91" s="1">
        <f>KPP!M91-'Kppa 0.2.3'!M91</f>
        <v>-7.7014363626902048E-19</v>
      </c>
      <c r="N91" s="1">
        <f>KPP!N91-'Kppa 0.2.3'!N91</f>
        <v>3.1610738822659794E-5</v>
      </c>
      <c r="O91" s="1">
        <f>KPP!O91-'Kppa 0.2.3'!O91</f>
        <v>9.2464080426579894E-5</v>
      </c>
      <c r="P91" s="1">
        <f>KPP!P91-'Kppa 0.2.3'!P91</f>
        <v>-1.6381807367130055E-8</v>
      </c>
      <c r="Q91" s="1">
        <f>KPP!Q91-'Kppa 0.2.3'!Q91</f>
        <v>-6.4120453661169939E-12</v>
      </c>
      <c r="R91" s="1">
        <f>KPP!R91-'Kppa 0.2.3'!R91</f>
        <v>-2.6468897428655984E-3</v>
      </c>
      <c r="S91" s="1">
        <f>KPP!S91-'Kppa 0.2.3'!S91</f>
        <v>-1.6464885555539946E-7</v>
      </c>
      <c r="T91" s="1">
        <f>KPP!T91-'Kppa 0.2.3'!T91</f>
        <v>-4.229311164260038E-9</v>
      </c>
      <c r="U91" s="1">
        <f>KPP!U91-'Kppa 0.2.3'!U91</f>
        <v>-4.6384230343197649E-6</v>
      </c>
      <c r="V91" s="1">
        <f>KPP!V91-'Kppa 0.2.3'!V91</f>
        <v>-4.3053256666598927E-6</v>
      </c>
      <c r="W91" s="1">
        <f>KPP!W91-'Kppa 0.2.3'!W91</f>
        <v>5.749347611481326E-16</v>
      </c>
      <c r="X91" s="1">
        <f>KPP!X91-'Kppa 0.2.3'!X91</f>
        <v>-9.3119196080699659E-10</v>
      </c>
      <c r="Y91" s="1">
        <f>KPP!Y91-'Kppa 0.2.3'!Y91</f>
        <v>-6.7597267894190019E-20</v>
      </c>
      <c r="Z91" s="1">
        <f>KPP!Z91-'Kppa 0.2.3'!Z91</f>
        <v>9.3828792386110757E-8</v>
      </c>
      <c r="AA91" s="1">
        <f>KPP!AA91-'Kppa 0.2.3'!AA91</f>
        <v>9.9128139388839857E-5</v>
      </c>
      <c r="AB91" s="1">
        <f>KPP!AB91-'Kppa 0.2.3'!AB91</f>
        <v>9.1406586551989957E-12</v>
      </c>
      <c r="AC91" s="1">
        <f>KPP!AC91-'Kppa 0.2.3'!AC91</f>
        <v>-1.1403630506080175E-27</v>
      </c>
      <c r="AD91" s="1">
        <f>KPP!AD91-'Kppa 0.2.3'!AD91</f>
        <v>-4.0376407956098544E-6</v>
      </c>
      <c r="AE91" s="1">
        <f>KPP!AE91-'Kppa 0.2.3'!AE91</f>
        <v>-4.7853621548799128E-7</v>
      </c>
      <c r="AF91" s="1">
        <f>KPP!AF91-'Kppa 0.2.3'!AF91</f>
        <v>-2.3500493281579858E-8</v>
      </c>
      <c r="AG91" s="1">
        <f>KPP!AG91-'Kppa 0.2.3'!AG91</f>
        <v>-1.4348879576649657E-10</v>
      </c>
      <c r="AH91" s="1">
        <f>KPP!AH91-'Kppa 0.2.3'!AH91</f>
        <v>-4.0370264771998601E-11</v>
      </c>
      <c r="AI91" s="1">
        <f>KPP!AI91-'Kppa 0.2.3'!AI91</f>
        <v>1.5269675562597371E-13</v>
      </c>
      <c r="AJ91" s="1">
        <f>KPP!AJ91-'Kppa 0.2.3'!AJ91</f>
        <v>-8.2840291335699184E-10</v>
      </c>
      <c r="AK91" s="1">
        <f>KPP!AK91-'Kppa 0.2.3'!AK91</f>
        <v>-1.3070070270069857E-11</v>
      </c>
      <c r="AL91" s="1">
        <f>KPP!AL91-'Kppa 0.2.3'!AL91</f>
        <v>9.3142715093449784E-5</v>
      </c>
      <c r="AM91" s="1">
        <f>KPP!AM91-'Kppa 0.2.3'!AM91</f>
        <v>-1.1988883392997732E-11</v>
      </c>
      <c r="AN91" s="1">
        <f>KPP!AN91-'Kppa 0.2.3'!AN91</f>
        <v>1.9868821107909759E-15</v>
      </c>
      <c r="AO91" s="1">
        <f>KPP!AO91-'Kppa 0.2.3'!AO91</f>
        <v>5.2647883433398768E-4</v>
      </c>
      <c r="AP91" s="1">
        <f>KPP!AP91-'Kppa 0.2.3'!AP91</f>
        <v>1.0392809234198576E-10</v>
      </c>
      <c r="AQ91" s="1">
        <f>KPP!AQ91-'Kppa 0.2.3'!AQ91</f>
        <v>-5.8313587493058483E-6</v>
      </c>
      <c r="AR91" s="1">
        <f>KPP!AR91-'Kppa 0.2.3'!AR91</f>
        <v>-4.5805720981992315E-5</v>
      </c>
      <c r="AS91" s="1">
        <f>KPP!AS91-'Kppa 0.2.3'!AS91</f>
        <v>-2.2023440422589528E-11</v>
      </c>
      <c r="AT91" s="1">
        <f>KPP!AT91-'Kppa 0.2.3'!AT91</f>
        <v>2.168161045922024E-7</v>
      </c>
      <c r="AU91" s="1">
        <f>KPP!AU91-'Kppa 0.2.3'!AU91</f>
        <v>-4.2775924600199958E-14</v>
      </c>
      <c r="AV91" s="1" t="e">
        <f>KPP!AV91-'Kppa 0.2.3'!AV91</f>
        <v>#VALUE!</v>
      </c>
      <c r="AW91" s="1">
        <f>KPP!AW91-'Kppa 0.2.3'!AW91</f>
        <v>-7.1148146298399963E-9</v>
      </c>
      <c r="AX91" s="1">
        <f>KPP!AX91-'Kppa 0.2.3'!AX91</f>
        <v>0</v>
      </c>
      <c r="AY91" s="1">
        <f>KPP!AY91-'Kppa 0.2.3'!AY91</f>
        <v>-2.6673562967999684E-28</v>
      </c>
      <c r="AZ91" s="1">
        <f>KPP!AZ91-'Kppa 0.2.3'!AZ91</f>
        <v>3.7404595651070992E-36</v>
      </c>
      <c r="BA91" s="1">
        <f>KPP!BA91-'Kppa 0.2.3'!BA91</f>
        <v>3.8452019459609098E-71</v>
      </c>
      <c r="BB91" s="1" t="e">
        <f>KPP!BB91-'Kppa 0.2.3'!BB91</f>
        <v>#VALUE!</v>
      </c>
      <c r="BC91" s="1">
        <f>KPP!BC91-'Kppa 0.2.3'!BC91</f>
        <v>-6.777549158633026E-22</v>
      </c>
      <c r="BD91" s="1">
        <f>KPP!BD91-'Kppa 0.2.3'!BD91</f>
        <v>5.9679129253859767E-5</v>
      </c>
      <c r="BE91" s="1">
        <f>KPP!BE91-'Kppa 0.2.3'!BE91</f>
        <v>2.7805078784293863E-6</v>
      </c>
      <c r="BF91" s="1">
        <f>KPP!BF91-'Kppa 0.2.3'!BF91</f>
        <v>-4.1235467224080152E-6</v>
      </c>
      <c r="BG91" s="1">
        <f>KPP!BG91-'Kppa 0.2.3'!BG91</f>
        <v>-1.5854836160101404E-13</v>
      </c>
      <c r="BH91" s="1">
        <f>KPP!BH91-'Kppa 0.2.3'!BH91</f>
        <v>3.9644026023710017E-5</v>
      </c>
      <c r="BI91" s="1">
        <f>KPP!BI91-'Kppa 0.2.3'!BI91</f>
        <v>-2.4612497167269404E-5</v>
      </c>
      <c r="BJ91" s="1">
        <f>KPP!BJ91-'Kppa 0.2.3'!BJ91</f>
        <v>-3.1541436413489549E-7</v>
      </c>
      <c r="BK91" s="1">
        <f>KPP!BK91-'Kppa 0.2.3'!BK91</f>
        <v>-3.9026106685902118E-4</v>
      </c>
      <c r="BL91" s="1">
        <f>KPP!BL91-'Kppa 0.2.3'!BL91</f>
        <v>9.4911254502400748E-8</v>
      </c>
      <c r="BM91" s="1">
        <f>KPP!BM91-'Kppa 0.2.3'!BM91</f>
        <v>-9.4956850521699669E-10</v>
      </c>
      <c r="BN91" s="1">
        <f>KPP!BN91-'Kppa 0.2.3'!BN91</f>
        <v>-3.9188092515392968E-15</v>
      </c>
      <c r="BO91" s="1">
        <f>KPP!BO91-'Kppa 0.2.3'!BO91</f>
        <v>8.7567014590700241E-8</v>
      </c>
      <c r="BP91" s="1">
        <f>KPP!BP91-'Kppa 0.2.3'!BP91</f>
        <v>-8.262017522351012E-12</v>
      </c>
      <c r="BQ91" s="1">
        <f>KPP!BQ91-'Kppa 0.2.3'!BQ91</f>
        <v>1.2932883649545982E-7</v>
      </c>
      <c r="BR91" s="1">
        <f>KPP!BR91-'Kppa 0.2.3'!BR91</f>
        <v>1.2458031933428824E-8</v>
      </c>
      <c r="BS91" s="1">
        <f>KPP!BS91-'Kppa 0.2.3'!BS91</f>
        <v>2.2073161089798676E-6</v>
      </c>
      <c r="BT91" s="1">
        <f>KPP!BT91-'Kppa 0.2.3'!BT91</f>
        <v>-1.4117232803229399E-7</v>
      </c>
      <c r="BU91" s="1">
        <f>KPP!BU91-'Kppa 0.2.3'!BU91</f>
        <v>2.9646084778630365E-8</v>
      </c>
      <c r="BV91" s="1">
        <f>KPP!BV91-'Kppa 0.2.3'!BV91</f>
        <v>6.6662271908329938E-8</v>
      </c>
      <c r="BW91" s="1">
        <f>KPP!BW91-'Kppa 0.2.3'!BW91</f>
        <v>1.2443032032720073E-10</v>
      </c>
      <c r="BX91" s="1">
        <f>KPP!BX91-'Kppa 0.2.3'!BX91</f>
        <v>0</v>
      </c>
      <c r="BY91" s="1">
        <f>KPP!BY91-'Kppa 0.2.3'!BY91</f>
        <v>0</v>
      </c>
      <c r="BZ91" s="1">
        <f>KPP!BZ91-'Kppa 0.2.3'!BZ91</f>
        <v>0</v>
      </c>
      <c r="CA91" s="1">
        <f>KPP!CA91-'Kppa 0.2.3'!CA91</f>
        <v>0</v>
      </c>
      <c r="CB91" s="1">
        <f>KPP!CB91-'Kppa 0.2.3'!CB91</f>
        <v>0</v>
      </c>
    </row>
    <row r="92" spans="1:80" x14ac:dyDescent="0.2">
      <c r="A92" s="1">
        <f>KPP!A92-'Kppa 0.2.3'!A92</f>
        <v>0</v>
      </c>
      <c r="B92" s="1">
        <f>KPP!B92-'Kppa 0.2.3'!B92</f>
        <v>1.4427497568900161E-5</v>
      </c>
      <c r="C92" s="1">
        <f>KPP!C92-'Kppa 0.2.3'!C92</f>
        <v>-2.2567055533700281E-6</v>
      </c>
      <c r="D92" s="1">
        <f>KPP!D92-'Kppa 0.2.3'!D92</f>
        <v>3.9716077637469427E-4</v>
      </c>
      <c r="E92" s="1">
        <f>KPP!E92-'Kppa 0.2.3'!E92</f>
        <v>7.0453279357039766E-4</v>
      </c>
      <c r="F92" s="1">
        <f>KPP!F92-'Kppa 0.2.3'!F92</f>
        <v>1.0867454255719042E-3</v>
      </c>
      <c r="G92" s="1">
        <f>KPP!G92-'Kppa 0.2.3'!G92</f>
        <v>9.5760218430549979E-4</v>
      </c>
      <c r="H92" s="1">
        <f>KPP!H92-'Kppa 0.2.3'!H92</f>
        <v>-6.6621019107603735E-6</v>
      </c>
      <c r="I92" s="1">
        <f>KPP!I92-'Kppa 0.2.3'!I92</f>
        <v>-2.462733928901284E-5</v>
      </c>
      <c r="J92" s="1">
        <f>KPP!J92-'Kppa 0.2.3'!J92</f>
        <v>-1.4426752510700996E-5</v>
      </c>
      <c r="K92" s="1">
        <f>KPP!K92-'Kppa 0.2.3'!K92</f>
        <v>-9.7404316913698042E-18</v>
      </c>
      <c r="L92" s="1">
        <f>KPP!L92-'Kppa 0.2.3'!L92</f>
        <v>-2.3704279811988943E-6</v>
      </c>
      <c r="M92" s="1">
        <f>KPP!M92-'Kppa 0.2.3'!M92</f>
        <v>-6.4890973184499713E-19</v>
      </c>
      <c r="N92" s="1">
        <f>KPP!N92-'Kppa 0.2.3'!N92</f>
        <v>4.0329848942509579E-5</v>
      </c>
      <c r="O92" s="1">
        <f>KPP!O92-'Kppa 0.2.3'!O92</f>
        <v>9.1958029549229874E-5</v>
      </c>
      <c r="P92" s="1">
        <f>KPP!P92-'Kppa 0.2.3'!P92</f>
        <v>-1.5873475131200058E-8</v>
      </c>
      <c r="Q92" s="1">
        <f>KPP!Q92-'Kppa 0.2.3'!Q92</f>
        <v>-5.971058428333996E-12</v>
      </c>
      <c r="R92" s="1">
        <f>KPP!R92-'Kppa 0.2.3'!R92</f>
        <v>-2.6404287961676008E-3</v>
      </c>
      <c r="S92" s="1">
        <f>KPP!S92-'Kppa 0.2.3'!S92</f>
        <v>-4.3845245650580618E-8</v>
      </c>
      <c r="T92" s="1">
        <f>KPP!T92-'Kppa 0.2.3'!T92</f>
        <v>1.6621944776130318E-8</v>
      </c>
      <c r="U92" s="1">
        <f>KPP!U92-'Kppa 0.2.3'!U92</f>
        <v>-5.2520948456806493E-6</v>
      </c>
      <c r="V92" s="1">
        <f>KPP!V92-'Kppa 0.2.3'!V92</f>
        <v>-4.7933630000899542E-6</v>
      </c>
      <c r="W92" s="1">
        <f>KPP!W92-'Kppa 0.2.3'!W92</f>
        <v>6.0456896039450094E-14</v>
      </c>
      <c r="X92" s="1">
        <f>KPP!X92-'Kppa 0.2.3'!X92</f>
        <v>-9.5089718649409278E-10</v>
      </c>
      <c r="Y92" s="1">
        <f>KPP!Y92-'Kppa 0.2.3'!Y92</f>
        <v>-5.6857269010299943E-20</v>
      </c>
      <c r="Z92" s="1">
        <f>KPP!Z92-'Kppa 0.2.3'!Z92</f>
        <v>1.2492565912114006E-6</v>
      </c>
      <c r="AA92" s="1">
        <f>KPP!AA92-'Kppa 0.2.3'!AA92</f>
        <v>9.6802208510100244E-5</v>
      </c>
      <c r="AB92" s="1">
        <f>KPP!AB92-'Kppa 0.2.3'!AB92</f>
        <v>1.3957300730236026E-10</v>
      </c>
      <c r="AC92" s="1">
        <f>KPP!AC92-'Kppa 0.2.3'!AC92</f>
        <v>-4.9557528787897881E-28</v>
      </c>
      <c r="AD92" s="1">
        <f>KPP!AD92-'Kppa 0.2.3'!AD92</f>
        <v>-4.2995408690198536E-6</v>
      </c>
      <c r="AE92" s="1">
        <f>KPP!AE92-'Kppa 0.2.3'!AE92</f>
        <v>-5.1965149735398947E-7</v>
      </c>
      <c r="AF92" s="1">
        <f>KPP!AF92-'Kppa 0.2.3'!AF92</f>
        <v>-2.5040680000549668E-8</v>
      </c>
      <c r="AG92" s="1">
        <f>KPP!AG92-'Kppa 0.2.3'!AG92</f>
        <v>-7.8059349748600618E-11</v>
      </c>
      <c r="AH92" s="1">
        <f>KPP!AH92-'Kppa 0.2.3'!AH92</f>
        <v>9.722155912870349E-12</v>
      </c>
      <c r="AI92" s="1">
        <f>KPP!AI92-'Kppa 0.2.3'!AI92</f>
        <v>8.1072163601199986E-11</v>
      </c>
      <c r="AJ92" s="1">
        <f>KPP!AJ92-'Kppa 0.2.3'!AJ92</f>
        <v>-9.0932334511201249E-10</v>
      </c>
      <c r="AK92" s="1">
        <f>KPP!AK92-'Kppa 0.2.3'!AK92</f>
        <v>-1.3386136030090106E-10</v>
      </c>
      <c r="AL92" s="1">
        <f>KPP!AL92-'Kppa 0.2.3'!AL92</f>
        <v>8.8640199689119913E-5</v>
      </c>
      <c r="AM92" s="1">
        <f>KPP!AM92-'Kppa 0.2.3'!AM92</f>
        <v>-1.0271818482599751E-10</v>
      </c>
      <c r="AN92" s="1">
        <f>KPP!AN92-'Kppa 0.2.3'!AN92</f>
        <v>2.1107588764280218E-11</v>
      </c>
      <c r="AO92" s="1">
        <f>KPP!AO92-'Kppa 0.2.3'!AO92</f>
        <v>5.2921393665100736E-4</v>
      </c>
      <c r="AP92" s="1">
        <f>KPP!AP92-'Kppa 0.2.3'!AP92</f>
        <v>-1.5096069575098317E-10</v>
      </c>
      <c r="AQ92" s="1">
        <f>KPP!AQ92-'Kppa 0.2.3'!AQ92</f>
        <v>-6.3604780621978607E-6</v>
      </c>
      <c r="AR92" s="1">
        <f>KPP!AR92-'Kppa 0.2.3'!AR92</f>
        <v>-4.4487329684997357E-5</v>
      </c>
      <c r="AS92" s="1">
        <f>KPP!AS92-'Kppa 0.2.3'!AS92</f>
        <v>-2.4485049703980037E-11</v>
      </c>
      <c r="AT92" s="1">
        <f>KPP!AT92-'Kppa 0.2.3'!AT92</f>
        <v>2.1377435112249557E-7</v>
      </c>
      <c r="AU92" s="1">
        <f>KPP!AU92-'Kppa 0.2.3'!AU92</f>
        <v>-1.1607516421201596E-14</v>
      </c>
      <c r="AV92" s="1" t="e">
        <f>KPP!AV92-'Kppa 0.2.3'!AV92</f>
        <v>#VALUE!</v>
      </c>
      <c r="AW92" s="1">
        <f>KPP!AW92-'Kppa 0.2.3'!AW92</f>
        <v>-3.3982185966629846E-8</v>
      </c>
      <c r="AX92" s="1">
        <f>KPP!AX92-'Kppa 0.2.3'!AX92</f>
        <v>0</v>
      </c>
      <c r="AY92" s="1">
        <f>KPP!AY92-'Kppa 0.2.3'!AY92</f>
        <v>-5.9854234872820789E-28</v>
      </c>
      <c r="AZ92" s="1">
        <f>KPP!AZ92-'Kppa 0.2.3'!AZ92</f>
        <v>1.7581313140032037E-36</v>
      </c>
      <c r="BA92" s="1">
        <f>KPP!BA92-'Kppa 0.2.3'!BA92</f>
        <v>1.39309720230028E-71</v>
      </c>
      <c r="BB92" s="1" t="e">
        <f>KPP!BB92-'Kppa 0.2.3'!BB92</f>
        <v>#VALUE!</v>
      </c>
      <c r="BC92" s="1">
        <f>KPP!BC92-'Kppa 0.2.3'!BC92</f>
        <v>-6.4240880518989907E-22</v>
      </c>
      <c r="BD92" s="1">
        <f>KPP!BD92-'Kppa 0.2.3'!BD92</f>
        <v>4.9252072301309967E-5</v>
      </c>
      <c r="BE92" s="1">
        <f>KPP!BE92-'Kppa 0.2.3'!BE92</f>
        <v>6.0922054175883977E-7</v>
      </c>
      <c r="BF92" s="1">
        <f>KPP!BF92-'Kppa 0.2.3'!BF92</f>
        <v>-4.0330771992180131E-6</v>
      </c>
      <c r="BG92" s="1">
        <f>KPP!BG92-'Kppa 0.2.3'!BG92</f>
        <v>-1.4895951063339821E-12</v>
      </c>
      <c r="BH92" s="1">
        <f>KPP!BH92-'Kppa 0.2.3'!BH92</f>
        <v>4.2936572369850013E-5</v>
      </c>
      <c r="BI92" s="1">
        <f>KPP!BI92-'Kppa 0.2.3'!BI92</f>
        <v>-2.5603023589769805E-5</v>
      </c>
      <c r="BJ92" s="1">
        <f>KPP!BJ92-'Kppa 0.2.3'!BJ92</f>
        <v>-3.3066734270109719E-7</v>
      </c>
      <c r="BK92" s="1">
        <f>KPP!BK92-'Kppa 0.2.3'!BK92</f>
        <v>-3.933972403500352E-4</v>
      </c>
      <c r="BL92" s="1">
        <f>KPP!BL92-'Kppa 0.2.3'!BL92</f>
        <v>1.628150495620901E-6</v>
      </c>
      <c r="BM92" s="1">
        <f>KPP!BM92-'Kppa 0.2.3'!BM92</f>
        <v>-3.3771246093940067E-9</v>
      </c>
      <c r="BN92" s="1">
        <f>KPP!BN92-'Kppa 0.2.3'!BN92</f>
        <v>-3.5381865497294994E-15</v>
      </c>
      <c r="BO92" s="1">
        <f>KPP!BO92-'Kppa 0.2.3'!BO92</f>
        <v>1.4522242233270112E-7</v>
      </c>
      <c r="BP92" s="1">
        <f>KPP!BP92-'Kppa 0.2.3'!BP92</f>
        <v>-5.9671881259049916E-12</v>
      </c>
      <c r="BQ92" s="1">
        <f>KPP!BQ92-'Kppa 0.2.3'!BQ92</f>
        <v>6.895834310179883E-8</v>
      </c>
      <c r="BR92" s="1">
        <f>KPP!BR92-'Kppa 0.2.3'!BR92</f>
        <v>-2.9066197269790193E-7</v>
      </c>
      <c r="BS92" s="1">
        <f>KPP!BS92-'Kppa 0.2.3'!BS92</f>
        <v>-8.5754425632601598E-6</v>
      </c>
      <c r="BT92" s="1">
        <f>KPP!BT92-'Kppa 0.2.3'!BT92</f>
        <v>-1.2023777500040197E-8</v>
      </c>
      <c r="BU92" s="1">
        <f>KPP!BU92-'Kppa 0.2.3'!BU92</f>
        <v>7.2005527265640274E-8</v>
      </c>
      <c r="BV92" s="1">
        <f>KPP!BV92-'Kppa 0.2.3'!BV92</f>
        <v>8.8644265945020092E-8</v>
      </c>
      <c r="BW92" s="1">
        <f>KPP!BW92-'Kppa 0.2.3'!BW92</f>
        <v>3.5940917912439806E-9</v>
      </c>
      <c r="BX92" s="1">
        <f>KPP!BX92-'Kppa 0.2.3'!BX92</f>
        <v>0</v>
      </c>
      <c r="BY92" s="1">
        <f>KPP!BY92-'Kppa 0.2.3'!BY92</f>
        <v>0</v>
      </c>
      <c r="BZ92" s="1">
        <f>KPP!BZ92-'Kppa 0.2.3'!BZ92</f>
        <v>0</v>
      </c>
      <c r="CA92" s="1">
        <f>KPP!CA92-'Kppa 0.2.3'!CA92</f>
        <v>0</v>
      </c>
      <c r="CB92" s="1">
        <f>KPP!CB92-'Kppa 0.2.3'!CB92</f>
        <v>0</v>
      </c>
    </row>
    <row r="93" spans="1:80" x14ac:dyDescent="0.2">
      <c r="A93" s="1">
        <f>KPP!A93-'Kppa 0.2.3'!A93</f>
        <v>0</v>
      </c>
      <c r="B93" s="1">
        <f>KPP!B93-'Kppa 0.2.3'!B93</f>
        <v>1.9826615988399743E-5</v>
      </c>
      <c r="C93" s="1">
        <f>KPP!C93-'Kppa 0.2.3'!C93</f>
        <v>-2.0163351965099552E-6</v>
      </c>
      <c r="D93" s="1">
        <f>KPP!D93-'Kppa 0.2.3'!D93</f>
        <v>4.0850780067890058E-4</v>
      </c>
      <c r="E93" s="1">
        <f>KPP!E93-'Kppa 0.2.3'!E93</f>
        <v>7.1334546288140399E-4</v>
      </c>
      <c r="F93" s="1">
        <f>KPP!F93-'Kppa 0.2.3'!F93</f>
        <v>1.1057049842478975E-3</v>
      </c>
      <c r="G93" s="1">
        <f>KPP!G93-'Kppa 0.2.3'!G93</f>
        <v>9.7073980431039777E-4</v>
      </c>
      <c r="H93" s="1">
        <f>KPP!H93-'Kppa 0.2.3'!H93</f>
        <v>-6.6635653248499349E-6</v>
      </c>
      <c r="I93" s="1">
        <f>KPP!I93-'Kppa 0.2.3'!I93</f>
        <v>-2.463186268999995E-5</v>
      </c>
      <c r="J93" s="1">
        <f>KPP!J93-'Kppa 0.2.3'!J93</f>
        <v>-1.9825870930299458E-5</v>
      </c>
      <c r="K93" s="1">
        <f>KPP!K93-'Kppa 0.2.3'!K93</f>
        <v>-1.9232227833799503E-17</v>
      </c>
      <c r="L93" s="1">
        <f>KPP!L93-'Kppa 0.2.3'!L93</f>
        <v>-3.3427086597211109E-6</v>
      </c>
      <c r="M93" s="1">
        <f>KPP!M93-'Kppa 0.2.3'!M93</f>
        <v>-3.9482612550400447E-19</v>
      </c>
      <c r="N93" s="1">
        <f>KPP!N93-'Kppa 0.2.3'!N93</f>
        <v>4.7999507988350128E-5</v>
      </c>
      <c r="O93" s="1">
        <f>KPP!O93-'Kppa 0.2.3'!O93</f>
        <v>9.7496670377169876E-5</v>
      </c>
      <c r="P93" s="1">
        <f>KPP!P93-'Kppa 0.2.3'!P93</f>
        <v>-1.5109603046550042E-8</v>
      </c>
      <c r="Q93" s="1">
        <f>KPP!Q93-'Kppa 0.2.3'!Q93</f>
        <v>-5.1104491836240048E-12</v>
      </c>
      <c r="R93" s="1">
        <f>KPP!R93-'Kppa 0.2.3'!R93</f>
        <v>-2.6374311722277988E-3</v>
      </c>
      <c r="S93" s="1">
        <f>KPP!S93-'Kppa 0.2.3'!S93</f>
        <v>-3.2573348956549862E-8</v>
      </c>
      <c r="T93" s="1">
        <f>KPP!T93-'Kppa 0.2.3'!T93</f>
        <v>-3.5030762874996974E-9</v>
      </c>
      <c r="U93" s="1">
        <f>KPP!U93-'Kppa 0.2.3'!U93</f>
        <v>-7.1945230100001895E-6</v>
      </c>
      <c r="V93" s="1">
        <f>KPP!V93-'Kppa 0.2.3'!V93</f>
        <v>-6.2512986026600458E-6</v>
      </c>
      <c r="W93" s="1">
        <f>KPP!W93-'Kppa 0.2.3'!W93</f>
        <v>9.2037206854898726E-14</v>
      </c>
      <c r="X93" s="1">
        <f>KPP!X93-'Kppa 0.2.3'!X93</f>
        <v>-9.6341665826489889E-10</v>
      </c>
      <c r="Y93" s="1">
        <f>KPP!Y93-'Kppa 0.2.3'!Y93</f>
        <v>-3.2113441031825986E-20</v>
      </c>
      <c r="Z93" s="1">
        <f>KPP!Z93-'Kppa 0.2.3'!Z93</f>
        <v>1.2309388910266045E-6</v>
      </c>
      <c r="AA93" s="1">
        <f>KPP!AA93-'Kppa 0.2.3'!AA93</f>
        <v>9.5656045975140314E-5</v>
      </c>
      <c r="AB93" s="1">
        <f>KPP!AB93-'Kppa 0.2.3'!AB93</f>
        <v>1.7123241962561936E-10</v>
      </c>
      <c r="AC93" s="1">
        <f>KPP!AC93-'Kppa 0.2.3'!AC93</f>
        <v>2.6415806760330089E-27</v>
      </c>
      <c r="AD93" s="1">
        <f>KPP!AD93-'Kppa 0.2.3'!AD93</f>
        <v>-5.157005032740275E-6</v>
      </c>
      <c r="AE93" s="1">
        <f>KPP!AE93-'Kppa 0.2.3'!AE93</f>
        <v>-6.3017659803209529E-7</v>
      </c>
      <c r="AF93" s="1">
        <f>KPP!AF93-'Kppa 0.2.3'!AF93</f>
        <v>-2.873309257608999E-8</v>
      </c>
      <c r="AG93" s="1">
        <f>KPP!AG93-'Kppa 0.2.3'!AG93</f>
        <v>-5.309114197789884E-11</v>
      </c>
      <c r="AH93" s="1">
        <f>KPP!AH93-'Kppa 0.2.3'!AH93</f>
        <v>2.3722474773002987E-12</v>
      </c>
      <c r="AI93" s="1">
        <f>KPP!AI93-'Kppa 0.2.3'!AI93</f>
        <v>2.8294997160795247E-11</v>
      </c>
      <c r="AJ93" s="1">
        <f>KPP!AJ93-'Kppa 0.2.3'!AJ93</f>
        <v>-1.5287630314670098E-9</v>
      </c>
      <c r="AK93" s="1">
        <f>KPP!AK93-'Kppa 0.2.3'!AK93</f>
        <v>-7.9340817071999038E-10</v>
      </c>
      <c r="AL93" s="1">
        <f>KPP!AL93-'Kppa 0.2.3'!AL93</f>
        <v>8.1902279164789826E-5</v>
      </c>
      <c r="AM93" s="1">
        <f>KPP!AM93-'Kppa 0.2.3'!AM93</f>
        <v>-3.5518487544789629E-10</v>
      </c>
      <c r="AN93" s="1">
        <f>KPP!AN93-'Kppa 0.2.3'!AN93</f>
        <v>4.6276733353210789E-11</v>
      </c>
      <c r="AO93" s="1">
        <f>KPP!AO93-'Kppa 0.2.3'!AO93</f>
        <v>5.3048125423599268E-4</v>
      </c>
      <c r="AP93" s="1">
        <f>KPP!AP93-'Kppa 0.2.3'!AP93</f>
        <v>-5.7348783061300939E-10</v>
      </c>
      <c r="AQ93" s="1">
        <f>KPP!AQ93-'Kppa 0.2.3'!AQ93</f>
        <v>-8.1764841272993771E-6</v>
      </c>
      <c r="AR93" s="1">
        <f>KPP!AR93-'Kppa 0.2.3'!AR93</f>
        <v>-4.8207355061002932E-5</v>
      </c>
      <c r="AS93" s="1">
        <f>KPP!AS93-'Kppa 0.2.3'!AS93</f>
        <v>-3.0422330145390044E-11</v>
      </c>
      <c r="AT93" s="1">
        <f>KPP!AT93-'Kppa 0.2.3'!AT93</f>
        <v>2.082159453759019E-7</v>
      </c>
      <c r="AU93" s="1">
        <f>KPP!AU93-'Kppa 0.2.3'!AU93</f>
        <v>7.71250509849985E-14</v>
      </c>
      <c r="AV93" s="1" t="e">
        <f>KPP!AV93-'Kppa 0.2.3'!AV93</f>
        <v>#VALUE!</v>
      </c>
      <c r="AW93" s="1">
        <f>KPP!AW93-'Kppa 0.2.3'!AW93</f>
        <v>-4.6530429035449654E-8</v>
      </c>
      <c r="AX93" s="1">
        <f>KPP!AX93-'Kppa 0.2.3'!AX93</f>
        <v>0</v>
      </c>
      <c r="AY93" s="1">
        <f>KPP!AY93-'Kppa 0.2.3'!AY93</f>
        <v>-5.7465998158920322E-28</v>
      </c>
      <c r="AZ93" s="1">
        <f>KPP!AZ93-'Kppa 0.2.3'!AZ93</f>
        <v>2.9971007345068026E-37</v>
      </c>
      <c r="BA93" s="1">
        <f>KPP!BA93-'Kppa 0.2.3'!BA93</f>
        <v>1.2057788069251531E-72</v>
      </c>
      <c r="BB93" s="1" t="e">
        <f>KPP!BB93-'Kppa 0.2.3'!BB93</f>
        <v>#VALUE!</v>
      </c>
      <c r="BC93" s="1">
        <f>KPP!BC93-'Kppa 0.2.3'!BC93</f>
        <v>-5.4234657622760011E-22</v>
      </c>
      <c r="BD93" s="1">
        <f>KPP!BD93-'Kppa 0.2.3'!BD93</f>
        <v>2.8285204141369896E-5</v>
      </c>
      <c r="BE93" s="1">
        <f>KPP!BE93-'Kppa 0.2.3'!BE93</f>
        <v>-7.1616619884201302E-6</v>
      </c>
      <c r="BF93" s="1">
        <f>KPP!BF93-'Kppa 0.2.3'!BF93</f>
        <v>-3.9784416076170056E-6</v>
      </c>
      <c r="BG93" s="1">
        <f>KPP!BG93-'Kppa 0.2.3'!BG93</f>
        <v>-3.7398493318200275E-12</v>
      </c>
      <c r="BH93" s="1">
        <f>KPP!BH93-'Kppa 0.2.3'!BH93</f>
        <v>4.5493044812320053E-5</v>
      </c>
      <c r="BI93" s="1">
        <f>KPP!BI93-'Kppa 0.2.3'!BI93</f>
        <v>-2.880326920036945E-5</v>
      </c>
      <c r="BJ93" s="1">
        <f>KPP!BJ93-'Kppa 0.2.3'!BJ93</f>
        <v>-3.5515461270530115E-7</v>
      </c>
      <c r="BK93" s="1">
        <f>KPP!BK93-'Kppa 0.2.3'!BK93</f>
        <v>-3.8003850485301971E-4</v>
      </c>
      <c r="BL93" s="1">
        <f>KPP!BL93-'Kppa 0.2.3'!BL93</f>
        <v>2.5232062800747978E-6</v>
      </c>
      <c r="BM93" s="1">
        <f>KPP!BM93-'Kppa 0.2.3'!BM93</f>
        <v>-4.6618373558929994E-9</v>
      </c>
      <c r="BN93" s="1">
        <f>KPP!BN93-'Kppa 0.2.3'!BN93</f>
        <v>-3.4661224448253998E-15</v>
      </c>
      <c r="BO93" s="1">
        <f>KPP!BO93-'Kppa 0.2.3'!BO93</f>
        <v>2.5982880706869991E-7</v>
      </c>
      <c r="BP93" s="1">
        <f>KPP!BP93-'Kppa 0.2.3'!BP93</f>
        <v>-3.7306248500699356E-12</v>
      </c>
      <c r="BQ93" s="1">
        <f>KPP!BQ93-'Kppa 0.2.3'!BQ93</f>
        <v>1.0878932727529889E-7</v>
      </c>
      <c r="BR93" s="1">
        <f>KPP!BR93-'Kppa 0.2.3'!BR93</f>
        <v>-1.0361119047173938E-6</v>
      </c>
      <c r="BS93" s="1">
        <f>KPP!BS93-'Kppa 0.2.3'!BS93</f>
        <v>-1.7143067909489943E-5</v>
      </c>
      <c r="BT93" s="1">
        <f>KPP!BT93-'Kppa 0.2.3'!BT93</f>
        <v>-3.5580730846500487E-9</v>
      </c>
      <c r="BU93" s="1">
        <f>KPP!BU93-'Kppa 0.2.3'!BU93</f>
        <v>1.4971209783907059E-7</v>
      </c>
      <c r="BV93" s="1">
        <f>KPP!BV93-'Kppa 0.2.3'!BV93</f>
        <v>1.5358533523373997E-7</v>
      </c>
      <c r="BW93" s="1">
        <f>KPP!BW93-'Kppa 0.2.3'!BW93</f>
        <v>6.9017324711720545E-9</v>
      </c>
      <c r="BX93" s="1">
        <f>KPP!BX93-'Kppa 0.2.3'!BX93</f>
        <v>0</v>
      </c>
      <c r="BY93" s="1">
        <f>KPP!BY93-'Kppa 0.2.3'!BY93</f>
        <v>0</v>
      </c>
      <c r="BZ93" s="1">
        <f>KPP!BZ93-'Kppa 0.2.3'!BZ93</f>
        <v>0</v>
      </c>
      <c r="CA93" s="1">
        <f>KPP!CA93-'Kppa 0.2.3'!CA93</f>
        <v>0</v>
      </c>
      <c r="CB93" s="1">
        <f>KPP!CB93-'Kppa 0.2.3'!CB93</f>
        <v>0</v>
      </c>
    </row>
    <row r="94" spans="1:80" x14ac:dyDescent="0.2">
      <c r="A94" s="1">
        <f>KPP!A94-'Kppa 0.2.3'!A94</f>
        <v>0</v>
      </c>
      <c r="B94" s="1">
        <f>KPP!B94-'Kppa 0.2.3'!B94</f>
        <v>2.7782878700498281E-5</v>
      </c>
      <c r="C94" s="1">
        <f>KPP!C94-'Kppa 0.2.3'!C94</f>
        <v>-1.6673113443698914E-6</v>
      </c>
      <c r="D94" s="1">
        <f>KPP!D94-'Kppa 0.2.3'!D94</f>
        <v>4.2704704688649453E-4</v>
      </c>
      <c r="E94" s="1">
        <f>KPP!E94-'Kppa 0.2.3'!E94</f>
        <v>7.2842187543029763E-4</v>
      </c>
      <c r="F94" s="1">
        <f>KPP!F94-'Kppa 0.2.3'!F94</f>
        <v>1.1374597379174012E-3</v>
      </c>
      <c r="G94" s="1">
        <f>KPP!G94-'Kppa 0.2.3'!G94</f>
        <v>9.9308540789919825E-4</v>
      </c>
      <c r="H94" s="1">
        <f>KPP!H94-'Kppa 0.2.3'!H94</f>
        <v>-6.6658910919791675E-6</v>
      </c>
      <c r="I94" s="1">
        <f>KPP!I94-'Kppa 0.2.3'!I94</f>
        <v>-2.4639313131014084E-5</v>
      </c>
      <c r="J94" s="1">
        <f>KPP!J94-'Kppa 0.2.3'!J94</f>
        <v>-2.7782133642299117E-5</v>
      </c>
      <c r="K94" s="1">
        <f>KPP!K94-'Kppa 0.2.3'!K94</f>
        <v>-2.4264743568997697E-17</v>
      </c>
      <c r="L94" s="1">
        <f>KPP!L94-'Kppa 0.2.3'!L94</f>
        <v>-4.890615448109592E-6</v>
      </c>
      <c r="M94" s="1">
        <f>KPP!M94-'Kppa 0.2.3'!M94</f>
        <v>-1.7716687117900651E-19</v>
      </c>
      <c r="N94" s="1">
        <f>KPP!N94-'Kppa 0.2.3'!N94</f>
        <v>4.0891869462240417E-5</v>
      </c>
      <c r="O94" s="1">
        <f>KPP!O94-'Kppa 0.2.3'!O94</f>
        <v>1.0630878574268039E-4</v>
      </c>
      <c r="P94" s="1">
        <f>KPP!P94-'Kppa 0.2.3'!P94</f>
        <v>-1.3958644998055009E-8</v>
      </c>
      <c r="Q94" s="1">
        <f>KPP!Q94-'Kppa 0.2.3'!Q94</f>
        <v>-4.0384549881582113E-12</v>
      </c>
      <c r="R94" s="1">
        <f>KPP!R94-'Kppa 0.2.3'!R94</f>
        <v>-2.6230429128892008E-3</v>
      </c>
      <c r="S94" s="1">
        <f>KPP!S94-'Kppa 0.2.3'!S94</f>
        <v>-8.2120013541703078E-9</v>
      </c>
      <c r="T94" s="1">
        <f>KPP!T94-'Kppa 0.2.3'!T94</f>
        <v>5.7374063757194209E-9</v>
      </c>
      <c r="U94" s="1">
        <f>KPP!U94-'Kppa 0.2.3'!U94</f>
        <v>-1.0027906767110309E-5</v>
      </c>
      <c r="V94" s="1">
        <f>KPP!V94-'Kppa 0.2.3'!V94</f>
        <v>-8.0264675156700108E-6</v>
      </c>
      <c r="W94" s="1">
        <f>KPP!W94-'Kppa 0.2.3'!W94</f>
        <v>1.0248107590119874E-13</v>
      </c>
      <c r="X94" s="1">
        <f>KPP!X94-'Kppa 0.2.3'!X94</f>
        <v>-8.1004036726059993E-10</v>
      </c>
      <c r="Y94" s="1">
        <f>KPP!Y94-'Kppa 0.2.3'!Y94</f>
        <v>-9.8070226522600017E-21</v>
      </c>
      <c r="Z94" s="1">
        <f>KPP!Z94-'Kppa 0.2.3'!Z94</f>
        <v>1.3740078292158971E-6</v>
      </c>
      <c r="AA94" s="1">
        <f>KPP!AA94-'Kppa 0.2.3'!AA94</f>
        <v>9.4204928763040076E-5</v>
      </c>
      <c r="AB94" s="1">
        <f>KPP!AB94-'Kppa 0.2.3'!AB94</f>
        <v>1.5443851320144035E-10</v>
      </c>
      <c r="AC94" s="1">
        <f>KPP!AC94-'Kppa 0.2.3'!AC94</f>
        <v>1.4986520086008034E-28</v>
      </c>
      <c r="AD94" s="1">
        <f>KPP!AD94-'Kppa 0.2.3'!AD94</f>
        <v>-6.4489154475997137E-6</v>
      </c>
      <c r="AE94" s="1">
        <f>KPP!AE94-'Kppa 0.2.3'!AE94</f>
        <v>-7.1648919466189549E-7</v>
      </c>
      <c r="AF94" s="1">
        <f>KPP!AF94-'Kppa 0.2.3'!AF94</f>
        <v>-2.9778436570880126E-8</v>
      </c>
      <c r="AG94" s="1">
        <f>KPP!AG94-'Kppa 0.2.3'!AG94</f>
        <v>-9.902972541670023E-11</v>
      </c>
      <c r="AH94" s="1">
        <f>KPP!AH94-'Kppa 0.2.3'!AH94</f>
        <v>-1.1155531943289967E-11</v>
      </c>
      <c r="AI94" s="1">
        <f>KPP!AI94-'Kppa 0.2.3'!AI94</f>
        <v>-2.4732240210950151E-10</v>
      </c>
      <c r="AJ94" s="1">
        <f>KPP!AJ94-'Kppa 0.2.3'!AJ94</f>
        <v>-1.8694510737090154E-9</v>
      </c>
      <c r="AK94" s="1">
        <f>KPP!AK94-'Kppa 0.2.3'!AK94</f>
        <v>-2.3990485014809952E-9</v>
      </c>
      <c r="AL94" s="1">
        <f>KPP!AL94-'Kppa 0.2.3'!AL94</f>
        <v>7.5273166710470348E-5</v>
      </c>
      <c r="AM94" s="1">
        <f>KPP!AM94-'Kppa 0.2.3'!AM94</f>
        <v>-6.3893920249950533E-10</v>
      </c>
      <c r="AN94" s="1">
        <f>KPP!AN94-'Kppa 0.2.3'!AN94</f>
        <v>3.5198611124199926E-12</v>
      </c>
      <c r="AO94" s="1">
        <f>KPP!AO94-'Kppa 0.2.3'!AO94</f>
        <v>5.172726820389939E-4</v>
      </c>
      <c r="AP94" s="1">
        <f>KPP!AP94-'Kppa 0.2.3'!AP94</f>
        <v>-1.0569117944090159E-9</v>
      </c>
      <c r="AQ94" s="1">
        <f>KPP!AQ94-'Kppa 0.2.3'!AQ94</f>
        <v>-1.1420594300599884E-5</v>
      </c>
      <c r="AR94" s="1">
        <f>KPP!AR94-'Kppa 0.2.3'!AR94</f>
        <v>-5.6473090366992995E-5</v>
      </c>
      <c r="AS94" s="1">
        <f>KPP!AS94-'Kppa 0.2.3'!AS94</f>
        <v>-2.9859985056089849E-11</v>
      </c>
      <c r="AT94" s="1">
        <f>KPP!AT94-'Kppa 0.2.3'!AT94</f>
        <v>1.6528622304790355E-7</v>
      </c>
      <c r="AU94" s="1">
        <f>KPP!AU94-'Kppa 0.2.3'!AU94</f>
        <v>-2.6258445599050503E-13</v>
      </c>
      <c r="AV94" s="1" t="e">
        <f>KPP!AV94-'Kppa 0.2.3'!AV94</f>
        <v>#VALUE!</v>
      </c>
      <c r="AW94" s="1">
        <f>KPP!AW94-'Kppa 0.2.3'!AW94</f>
        <v>-5.6597922192170067E-8</v>
      </c>
      <c r="AX94" s="1">
        <f>KPP!AX94-'Kppa 0.2.3'!AX94</f>
        <v>0</v>
      </c>
      <c r="AY94" s="1">
        <f>KPP!AY94-'Kppa 0.2.3'!AY94</f>
        <v>-1.5426218002879031E-28</v>
      </c>
      <c r="AZ94" s="1">
        <f>KPP!AZ94-'Kppa 0.2.3'!AZ94</f>
        <v>1.1159804675769991E-38</v>
      </c>
      <c r="BA94" s="1">
        <f>KPP!BA94-'Kppa 0.2.3'!BA94</f>
        <v>2.2316702308922001E-74</v>
      </c>
      <c r="BB94" s="1" t="e">
        <f>KPP!BB94-'Kppa 0.2.3'!BB94</f>
        <v>#VALUE!</v>
      </c>
      <c r="BC94" s="1">
        <f>KPP!BC94-'Kppa 0.2.3'!BC94</f>
        <v>-2.7220534756819029E-22</v>
      </c>
      <c r="BD94" s="1">
        <f>KPP!BD94-'Kppa 0.2.3'!BD94</f>
        <v>1.6332540767159762E-5</v>
      </c>
      <c r="BE94" s="1">
        <f>KPP!BE94-'Kppa 0.2.3'!BE94</f>
        <v>-1.0359156230589812E-5</v>
      </c>
      <c r="BF94" s="1">
        <f>KPP!BF94-'Kppa 0.2.3'!BF94</f>
        <v>-3.855271574718005E-6</v>
      </c>
      <c r="BG94" s="1">
        <f>KPP!BG94-'Kppa 0.2.3'!BG94</f>
        <v>-4.0429265135097585E-12</v>
      </c>
      <c r="BH94" s="1">
        <f>KPP!BH94-'Kppa 0.2.3'!BH94</f>
        <v>4.2119785963320002E-5</v>
      </c>
      <c r="BI94" s="1">
        <f>KPP!BI94-'Kppa 0.2.3'!BI94</f>
        <v>-3.3496798404829276E-5</v>
      </c>
      <c r="BJ94" s="1">
        <f>KPP!BJ94-'Kppa 0.2.3'!BJ94</f>
        <v>-3.6272078377129935E-7</v>
      </c>
      <c r="BK94" s="1">
        <f>KPP!BK94-'Kppa 0.2.3'!BK94</f>
        <v>-3.459576242779705E-4</v>
      </c>
      <c r="BL94" s="1">
        <f>KPP!BL94-'Kppa 0.2.3'!BL94</f>
        <v>2.9355566948432028E-6</v>
      </c>
      <c r="BM94" s="1">
        <f>KPP!BM94-'Kppa 0.2.3'!BM94</f>
        <v>-5.6583622638230224E-9</v>
      </c>
      <c r="BN94" s="1">
        <f>KPP!BN94-'Kppa 0.2.3'!BN94</f>
        <v>-3.1400227022029024E-15</v>
      </c>
      <c r="BO94" s="1">
        <f>KPP!BO94-'Kppa 0.2.3'!BO94</f>
        <v>2.3381348893019888E-7</v>
      </c>
      <c r="BP94" s="1">
        <f>KPP!BP94-'Kppa 0.2.3'!BP94</f>
        <v>-6.156627998628948E-12</v>
      </c>
      <c r="BQ94" s="1">
        <f>KPP!BQ94-'Kppa 0.2.3'!BQ94</f>
        <v>1.2021164314640045E-7</v>
      </c>
      <c r="BR94" s="1">
        <f>KPP!BR94-'Kppa 0.2.3'!BR94</f>
        <v>-1.0125352444266983E-6</v>
      </c>
      <c r="BS94" s="1">
        <f>KPP!BS94-'Kppa 0.2.3'!BS94</f>
        <v>-1.0546281857409974E-5</v>
      </c>
      <c r="BT94" s="1">
        <f>KPP!BT94-'Kppa 0.2.3'!BT94</f>
        <v>7.243175534350027E-9</v>
      </c>
      <c r="BU94" s="1">
        <f>KPP!BU94-'Kppa 0.2.3'!BU94</f>
        <v>1.312410058070802E-7</v>
      </c>
      <c r="BV94" s="1">
        <f>KPP!BV94-'Kppa 0.2.3'!BV94</f>
        <v>1.7530698893279014E-7</v>
      </c>
      <c r="BW94" s="1">
        <f>KPP!BW94-'Kppa 0.2.3'!BW94</f>
        <v>1.0783639937115973E-8</v>
      </c>
      <c r="BX94" s="1">
        <f>KPP!BX94-'Kppa 0.2.3'!BX94</f>
        <v>0</v>
      </c>
      <c r="BY94" s="1">
        <f>KPP!BY94-'Kppa 0.2.3'!BY94</f>
        <v>0</v>
      </c>
      <c r="BZ94" s="1">
        <f>KPP!BZ94-'Kppa 0.2.3'!BZ94</f>
        <v>0</v>
      </c>
      <c r="CA94" s="1">
        <f>KPP!CA94-'Kppa 0.2.3'!CA94</f>
        <v>0</v>
      </c>
      <c r="CB94" s="1">
        <f>KPP!CB94-'Kppa 0.2.3'!CB94</f>
        <v>0</v>
      </c>
    </row>
    <row r="95" spans="1:80" x14ac:dyDescent="0.2">
      <c r="A95" s="1">
        <f>KPP!A95-'Kppa 0.2.3'!A95</f>
        <v>0</v>
      </c>
      <c r="B95" s="1">
        <f>KPP!B95-'Kppa 0.2.3'!B95</f>
        <v>3.8188551171200458E-5</v>
      </c>
      <c r="C95" s="1">
        <f>KPP!C95-'Kppa 0.2.3'!C95</f>
        <v>-1.217829469790134E-6</v>
      </c>
      <c r="D95" s="1">
        <f>KPP!D95-'Kppa 0.2.3'!D95</f>
        <v>4.4691699183130318E-4</v>
      </c>
      <c r="E95" s="1">
        <f>KPP!E95-'Kppa 0.2.3'!E95</f>
        <v>7.4627742032300215E-4</v>
      </c>
      <c r="F95" s="1">
        <f>KPP!F95-'Kppa 0.2.3'!F95</f>
        <v>1.173438090715094E-3</v>
      </c>
      <c r="G95" s="1">
        <f>KPP!G95-'Kppa 0.2.3'!G95</f>
        <v>1.0201268370008017E-3</v>
      </c>
      <c r="H95" s="1">
        <f>KPP!H95-'Kppa 0.2.3'!H95</f>
        <v>-6.6694102915498127E-6</v>
      </c>
      <c r="I95" s="1">
        <f>KPP!I95-'Kppa 0.2.3'!I95</f>
        <v>-2.4650706862999749E-5</v>
      </c>
      <c r="J95" s="1">
        <f>KPP!J95-'Kppa 0.2.3'!J95</f>
        <v>-3.8187806113100173E-5</v>
      </c>
      <c r="K95" s="1">
        <f>KPP!K95-'Kppa 0.2.3'!K95</f>
        <v>-2.1998766922001405E-17</v>
      </c>
      <c r="L95" s="1">
        <f>KPP!L95-'Kppa 0.2.3'!L95</f>
        <v>-7.1214516587404797E-6</v>
      </c>
      <c r="M95" s="1">
        <f>KPP!M95-'Kppa 0.2.3'!M95</f>
        <v>-6.4235924547097776E-20</v>
      </c>
      <c r="N95" s="1">
        <f>KPP!N95-'Kppa 0.2.3'!N95</f>
        <v>3.7206075103560221E-5</v>
      </c>
      <c r="O95" s="1">
        <f>KPP!O95-'Kppa 0.2.3'!O95</f>
        <v>1.1844465377594017E-4</v>
      </c>
      <c r="P95" s="1">
        <f>KPP!P95-'Kppa 0.2.3'!P95</f>
        <v>-1.2421492020549033E-8</v>
      </c>
      <c r="Q95" s="1">
        <f>KPP!Q95-'Kppa 0.2.3'!Q95</f>
        <v>-3.0433355012489002E-12</v>
      </c>
      <c r="R95" s="1">
        <f>KPP!R95-'Kppa 0.2.3'!R95</f>
        <v>-2.5891586514265996E-3</v>
      </c>
      <c r="S95" s="1">
        <f>KPP!S95-'Kppa 0.2.3'!S95</f>
        <v>-1.5156294541500051E-9</v>
      </c>
      <c r="T95" s="1">
        <f>KPP!T95-'Kppa 0.2.3'!T95</f>
        <v>2.4245673356290535E-8</v>
      </c>
      <c r="U95" s="1">
        <f>KPP!U95-'Kppa 0.2.3'!U95</f>
        <v>-1.3685589156610042E-5</v>
      </c>
      <c r="V95" s="1">
        <f>KPP!V95-'Kppa 0.2.3'!V95</f>
        <v>-9.8154347817199991E-6</v>
      </c>
      <c r="W95" s="1">
        <f>KPP!W95-'Kppa 0.2.3'!W95</f>
        <v>9.1143862916599097E-14</v>
      </c>
      <c r="X95" s="1">
        <f>KPP!X95-'Kppa 0.2.3'!X95</f>
        <v>-5.618857022816986E-10</v>
      </c>
      <c r="Y95" s="1">
        <f>KPP!Y95-'Kppa 0.2.3'!Y95</f>
        <v>-1.7160720999082989E-21</v>
      </c>
      <c r="Z95" s="1">
        <f>KPP!Z95-'Kppa 0.2.3'!Z95</f>
        <v>1.5706842457142948E-6</v>
      </c>
      <c r="AA95" s="1">
        <f>KPP!AA95-'Kppa 0.2.3'!AA95</f>
        <v>8.7609406772559857E-5</v>
      </c>
      <c r="AB95" s="1">
        <f>KPP!AB95-'Kppa 0.2.3'!AB95</f>
        <v>1.4017779935746011E-10</v>
      </c>
      <c r="AC95" s="1">
        <f>KPP!AC95-'Kppa 0.2.3'!AC95</f>
        <v>-4.6206726994999714E-27</v>
      </c>
      <c r="AD95" s="1">
        <f>KPP!AD95-'Kppa 0.2.3'!AD95</f>
        <v>-8.296387119479786E-6</v>
      </c>
      <c r="AE95" s="1">
        <f>KPP!AE95-'Kppa 0.2.3'!AE95</f>
        <v>-7.4467287926819882E-7</v>
      </c>
      <c r="AF95" s="1">
        <f>KPP!AF95-'Kppa 0.2.3'!AF95</f>
        <v>-2.7340536455519937E-8</v>
      </c>
      <c r="AG95" s="1">
        <f>KPP!AG95-'Kppa 0.2.3'!AG95</f>
        <v>-1.2029912447436003E-10</v>
      </c>
      <c r="AH95" s="1">
        <f>KPP!AH95-'Kppa 0.2.3'!AH95</f>
        <v>-1.8752245457819793E-11</v>
      </c>
      <c r="AI95" s="1">
        <f>KPP!AI95-'Kppa 0.2.3'!AI95</f>
        <v>-3.6781570974039867E-10</v>
      </c>
      <c r="AJ95" s="1">
        <f>KPP!AJ95-'Kppa 0.2.3'!AJ95</f>
        <v>-1.7593235685039004E-9</v>
      </c>
      <c r="AK95" s="1">
        <f>KPP!AK95-'Kppa 0.2.3'!AK95</f>
        <v>-4.2253897586790279E-9</v>
      </c>
      <c r="AL95" s="1">
        <f>KPP!AL95-'Kppa 0.2.3'!AL95</f>
        <v>6.6461795820350021E-5</v>
      </c>
      <c r="AM95" s="1">
        <f>KPP!AM95-'Kppa 0.2.3'!AM95</f>
        <v>-7.7387603824559992E-10</v>
      </c>
      <c r="AN95" s="1">
        <f>KPP!AN95-'Kppa 0.2.3'!AN95</f>
        <v>-4.4348109832600372E-11</v>
      </c>
      <c r="AO95" s="1">
        <f>KPP!AO95-'Kppa 0.2.3'!AO95</f>
        <v>4.8583778078897799E-4</v>
      </c>
      <c r="AP95" s="1">
        <f>KPP!AP95-'Kppa 0.2.3'!AP95</f>
        <v>-1.3294542135952038E-9</v>
      </c>
      <c r="AQ95" s="1">
        <f>KPP!AQ95-'Kppa 0.2.3'!AQ95</f>
        <v>-1.6623785945100999E-5</v>
      </c>
      <c r="AR95" s="1">
        <f>KPP!AR95-'Kppa 0.2.3'!AR95</f>
        <v>-6.5510348229991244E-5</v>
      </c>
      <c r="AS95" s="1">
        <f>KPP!AS95-'Kppa 0.2.3'!AS95</f>
        <v>-2.3338771720055025E-11</v>
      </c>
      <c r="AT95" s="1">
        <f>KPP!AT95-'Kppa 0.2.3'!AT95</f>
        <v>1.1123339175589939E-7</v>
      </c>
      <c r="AU95" s="1">
        <f>KPP!AU95-'Kppa 0.2.3'!AU95</f>
        <v>-4.3147392374880109E-13</v>
      </c>
      <c r="AV95" s="1" t="e">
        <f>KPP!AV95-'Kppa 0.2.3'!AV95</f>
        <v>#VALUE!</v>
      </c>
      <c r="AW95" s="1">
        <f>KPP!AW95-'Kppa 0.2.3'!AW95</f>
        <v>-4.6598048287370559E-8</v>
      </c>
      <c r="AX95" s="1">
        <f>KPP!AX95-'Kppa 0.2.3'!AX95</f>
        <v>0</v>
      </c>
      <c r="AY95" s="1">
        <f>KPP!AY95-'Kppa 0.2.3'!AY95</f>
        <v>-1.7191599612136994E-29</v>
      </c>
      <c r="AZ95" s="1">
        <f>KPP!AZ95-'Kppa 0.2.3'!AZ95</f>
        <v>-1.1655532664180989E-39</v>
      </c>
      <c r="BA95" s="1">
        <f>KPP!BA95-'Kppa 0.2.3'!BA95</f>
        <v>1.06114263904228E-76</v>
      </c>
      <c r="BB95" s="1" t="e">
        <f>KPP!BB95-'Kppa 0.2.3'!BB95</f>
        <v>#VALUE!</v>
      </c>
      <c r="BC95" s="1">
        <f>KPP!BC95-'Kppa 0.2.3'!BC95</f>
        <v>-8.6404260390130005E-23</v>
      </c>
      <c r="BD95" s="1">
        <f>KPP!BD95-'Kppa 0.2.3'!BD95</f>
        <v>1.1253556076749882E-5</v>
      </c>
      <c r="BE95" s="1">
        <f>KPP!BE95-'Kppa 0.2.3'!BE95</f>
        <v>-1.0275884730240152E-5</v>
      </c>
      <c r="BF95" s="1">
        <f>KPP!BF95-'Kppa 0.2.3'!BF95</f>
        <v>-3.6250829522489991E-6</v>
      </c>
      <c r="BG95" s="1">
        <f>KPP!BG95-'Kppa 0.2.3'!BG95</f>
        <v>-3.8582937624401751E-12</v>
      </c>
      <c r="BH95" s="1">
        <f>KPP!BH95-'Kppa 0.2.3'!BH95</f>
        <v>3.6394512867510102E-5</v>
      </c>
      <c r="BI95" s="1">
        <f>KPP!BI95-'Kppa 0.2.3'!BI95</f>
        <v>-3.9693474640440166E-5</v>
      </c>
      <c r="BJ95" s="1">
        <f>KPP!BJ95-'Kppa 0.2.3'!BJ95</f>
        <v>-3.5592520410629989E-7</v>
      </c>
      <c r="BK95" s="1">
        <f>KPP!BK95-'Kppa 0.2.3'!BK95</f>
        <v>-2.7190223742901143E-4</v>
      </c>
      <c r="BL95" s="1">
        <f>KPP!BL95-'Kppa 0.2.3'!BL95</f>
        <v>3.1851517257053003E-6</v>
      </c>
      <c r="BM95" s="1">
        <f>KPP!BM95-'Kppa 0.2.3'!BM95</f>
        <v>-5.1885779880620091E-9</v>
      </c>
      <c r="BN95" s="1">
        <f>KPP!BN95-'Kppa 0.2.3'!BN95</f>
        <v>-2.2813226657054989E-15</v>
      </c>
      <c r="BO95" s="1">
        <f>KPP!BO95-'Kppa 0.2.3'!BO95</f>
        <v>2.6052650425189986E-7</v>
      </c>
      <c r="BP95" s="1">
        <f>KPP!BP95-'Kppa 0.2.3'!BP95</f>
        <v>-5.8518498426720113E-12</v>
      </c>
      <c r="BQ95" s="1">
        <f>KPP!BQ95-'Kppa 0.2.3'!BQ95</f>
        <v>1.4947530940409752E-7</v>
      </c>
      <c r="BR95" s="1">
        <f>KPP!BR95-'Kppa 0.2.3'!BR95</f>
        <v>-1.1762580743900005E-6</v>
      </c>
      <c r="BS95" s="1">
        <f>KPP!BS95-'Kppa 0.2.3'!BS95</f>
        <v>-9.7623453887499007E-6</v>
      </c>
      <c r="BT95" s="1">
        <f>KPP!BT95-'Kppa 0.2.3'!BT95</f>
        <v>1.2855786502309845E-8</v>
      </c>
      <c r="BU95" s="1">
        <f>KPP!BU95-'Kppa 0.2.3'!BU95</f>
        <v>1.2042969268225907E-7</v>
      </c>
      <c r="BV95" s="1">
        <f>KPP!BV95-'Kppa 0.2.3'!BV95</f>
        <v>1.8319775182496964E-7</v>
      </c>
      <c r="BW95" s="1">
        <f>KPP!BW95-'Kppa 0.2.3'!BW95</f>
        <v>1.5248903115180095E-8</v>
      </c>
      <c r="BX95" s="1">
        <f>KPP!BX95-'Kppa 0.2.3'!BX95</f>
        <v>0</v>
      </c>
      <c r="BY95" s="1">
        <f>KPP!BY95-'Kppa 0.2.3'!BY95</f>
        <v>0</v>
      </c>
      <c r="BZ95" s="1">
        <f>KPP!BZ95-'Kppa 0.2.3'!BZ95</f>
        <v>0</v>
      </c>
      <c r="CA95" s="1">
        <f>KPP!CA95-'Kppa 0.2.3'!CA95</f>
        <v>0</v>
      </c>
      <c r="CB95" s="1">
        <f>KPP!CB95-'Kppa 0.2.3'!CB95</f>
        <v>0</v>
      </c>
    </row>
    <row r="96" spans="1:80" x14ac:dyDescent="0.2">
      <c r="A96" s="1">
        <f>KPP!A96-'Kppa 0.2.3'!A96</f>
        <v>0</v>
      </c>
      <c r="B96" s="1">
        <f>KPP!B96-'Kppa 0.2.3'!B96</f>
        <v>5.0089873136496821E-5</v>
      </c>
      <c r="C96" s="1">
        <f>KPP!C96-'Kppa 0.2.3'!C96</f>
        <v>-7.129128130594492E-7</v>
      </c>
      <c r="D96" s="1">
        <f>KPP!D96-'Kppa 0.2.3'!D96</f>
        <v>4.6771570300810361E-4</v>
      </c>
      <c r="E96" s="1">
        <f>KPP!E96-'Kppa 0.2.3'!E96</f>
        <v>7.6517021325579748E-4</v>
      </c>
      <c r="F96" s="1">
        <f>KPP!F96-'Kppa 0.2.3'!F96</f>
        <v>1.2110257437790012E-3</v>
      </c>
      <c r="G96" s="1">
        <f>KPP!G96-'Kppa 0.2.3'!G96</f>
        <v>1.0489592233701994E-3</v>
      </c>
      <c r="H96" s="1">
        <f>KPP!H96-'Kppa 0.2.3'!H96</f>
        <v>-6.6747039355902898E-6</v>
      </c>
      <c r="I96" s="1">
        <f>KPP!I96-'Kppa 0.2.3'!I96</f>
        <v>-2.4667551164009316E-5</v>
      </c>
      <c r="J96" s="1">
        <f>KPP!J96-'Kppa 0.2.3'!J96</f>
        <v>-5.0089128078299391E-5</v>
      </c>
      <c r="K96" s="1">
        <f>KPP!K96-'Kppa 0.2.3'!K96</f>
        <v>-1.4794869454099872E-17</v>
      </c>
      <c r="L96" s="1">
        <f>KPP!L96-'Kppa 0.2.3'!L96</f>
        <v>-1.0002466084860218E-5</v>
      </c>
      <c r="M96" s="1">
        <f>KPP!M96-'Kppa 0.2.3'!M96</f>
        <v>-2.140835372410023E-20</v>
      </c>
      <c r="N96" s="1">
        <f>KPP!N96-'Kppa 0.2.3'!N96</f>
        <v>3.8775281459279935E-5</v>
      </c>
      <c r="O96" s="1">
        <f>KPP!O96-'Kppa 0.2.3'!O96</f>
        <v>1.2952816438683949E-4</v>
      </c>
      <c r="P96" s="1">
        <f>KPP!P96-'Kppa 0.2.3'!P96</f>
        <v>-1.0962186639427001E-8</v>
      </c>
      <c r="Q96" s="1">
        <f>KPP!Q96-'Kppa 0.2.3'!Q96</f>
        <v>-2.2586655987275046E-12</v>
      </c>
      <c r="R96" s="1">
        <f>KPP!R96-'Kppa 0.2.3'!R96</f>
        <v>-2.5395805903121998E-3</v>
      </c>
      <c r="S96" s="1">
        <f>KPP!S96-'Kppa 0.2.3'!S96</f>
        <v>6.9452988781991897E-10</v>
      </c>
      <c r="T96" s="1">
        <f>KPP!T96-'Kppa 0.2.3'!T96</f>
        <v>3.5626286266869571E-8</v>
      </c>
      <c r="U96" s="1">
        <f>KPP!U96-'Kppa 0.2.3'!U96</f>
        <v>-1.7799116811410137E-5</v>
      </c>
      <c r="V96" s="1">
        <f>KPP!V96-'Kppa 0.2.3'!V96</f>
        <v>-1.1206928604727009E-5</v>
      </c>
      <c r="W96" s="1">
        <f>KPP!W96-'Kppa 0.2.3'!W96</f>
        <v>6.0950354961200161E-14</v>
      </c>
      <c r="X96" s="1">
        <f>KPP!X96-'Kppa 0.2.3'!X96</f>
        <v>-3.2729977783661928E-10</v>
      </c>
      <c r="Y96" s="1">
        <f>KPP!Y96-'Kppa 0.2.3'!Y96</f>
        <v>-1.9340191441963011E-22</v>
      </c>
      <c r="Z96" s="1">
        <f>KPP!Z96-'Kppa 0.2.3'!Z96</f>
        <v>1.761217650324398E-6</v>
      </c>
      <c r="AA96" s="1">
        <f>KPP!AA96-'Kppa 0.2.3'!AA96</f>
        <v>7.8864056287389784E-5</v>
      </c>
      <c r="AB96" s="1">
        <f>KPP!AB96-'Kppa 0.2.3'!AB96</f>
        <v>1.3227266664664009E-10</v>
      </c>
      <c r="AC96" s="1">
        <f>KPP!AC96-'Kppa 0.2.3'!AC96</f>
        <v>-8.5242713690500807E-27</v>
      </c>
      <c r="AD96" s="1">
        <f>KPP!AD96-'Kppa 0.2.3'!AD96</f>
        <v>-1.0490277548319982E-5</v>
      </c>
      <c r="AE96" s="1">
        <f>KPP!AE96-'Kppa 0.2.3'!AE96</f>
        <v>-7.0102981063049837E-7</v>
      </c>
      <c r="AF96" s="1">
        <f>KPP!AF96-'Kppa 0.2.3'!AF96</f>
        <v>-2.2216044867745913E-8</v>
      </c>
      <c r="AG96" s="1">
        <f>KPP!AG96-'Kppa 0.2.3'!AG96</f>
        <v>-1.1631342563028044E-10</v>
      </c>
      <c r="AH96" s="1">
        <f>KPP!AH96-'Kppa 0.2.3'!AH96</f>
        <v>-2.0772956660009993E-11</v>
      </c>
      <c r="AI96" s="1">
        <f>KPP!AI96-'Kppa 0.2.3'!AI96</f>
        <v>-3.4576056032990017E-10</v>
      </c>
      <c r="AJ96" s="1">
        <f>KPP!AJ96-'Kppa 0.2.3'!AJ96</f>
        <v>-1.4375933643773962E-9</v>
      </c>
      <c r="AK96" s="1">
        <f>KPP!AK96-'Kppa 0.2.3'!AK96</f>
        <v>-5.3744743850140397E-9</v>
      </c>
      <c r="AL96" s="1">
        <f>KPP!AL96-'Kppa 0.2.3'!AL96</f>
        <v>5.7795738089569957E-5</v>
      </c>
      <c r="AM96" s="1">
        <f>KPP!AM96-'Kppa 0.2.3'!AM96</f>
        <v>-7.258695752134014E-10</v>
      </c>
      <c r="AN96" s="1">
        <f>KPP!AN96-'Kppa 0.2.3'!AN96</f>
        <v>-5.649105340136999E-11</v>
      </c>
      <c r="AO96" s="1">
        <f>KPP!AO96-'Kppa 0.2.3'!AO96</f>
        <v>4.3688786997198026E-4</v>
      </c>
      <c r="AP96" s="1">
        <f>KPP!AP96-'Kppa 0.2.3'!AP96</f>
        <v>-1.2793365059392006E-9</v>
      </c>
      <c r="AQ96" s="1">
        <f>KPP!AQ96-'Kppa 0.2.3'!AQ96</f>
        <v>-2.4028071860700273E-5</v>
      </c>
      <c r="AR96" s="1">
        <f>KPP!AR96-'Kppa 0.2.3'!AR96</f>
        <v>-7.5988090371001404E-5</v>
      </c>
      <c r="AS96" s="1">
        <f>KPP!AS96-'Kppa 0.2.3'!AS96</f>
        <v>-1.5003960867766034E-11</v>
      </c>
      <c r="AT96" s="1">
        <f>KPP!AT96-'Kppa 0.2.3'!AT96</f>
        <v>4.194608888450301E-8</v>
      </c>
      <c r="AU96" s="1">
        <f>KPP!AU96-'Kppa 0.2.3'!AU96</f>
        <v>-4.3123354591990093E-13</v>
      </c>
      <c r="AV96" s="1" t="e">
        <f>KPP!AV96-'Kppa 0.2.3'!AV96</f>
        <v>#VALUE!</v>
      </c>
      <c r="AW96" s="1">
        <f>KPP!AW96-'Kppa 0.2.3'!AW96</f>
        <v>-3.1130459774380455E-8</v>
      </c>
      <c r="AX96" s="1">
        <f>KPP!AX96-'Kppa 0.2.3'!AX96</f>
        <v>0</v>
      </c>
      <c r="AY96" s="1">
        <f>KPP!AY96-'Kppa 0.2.3'!AY96</f>
        <v>-1.0266649399421805E-30</v>
      </c>
      <c r="AZ96" s="1">
        <f>KPP!AZ96-'Kppa 0.2.3'!AZ96</f>
        <v>-1.2575879903812011E-40</v>
      </c>
      <c r="BA96" s="1">
        <f>KPP!BA96-'Kppa 0.2.3'!BA96</f>
        <v>1.61598063734226E-79</v>
      </c>
      <c r="BB96" s="1" t="e">
        <f>KPP!BB96-'Kppa 0.2.3'!BB96</f>
        <v>#VALUE!</v>
      </c>
      <c r="BC96" s="1">
        <f>KPP!BC96-'Kppa 0.2.3'!BC96</f>
        <v>-1.9141536644108037E-23</v>
      </c>
      <c r="BD96" s="1">
        <f>KPP!BD96-'Kppa 0.2.3'!BD96</f>
        <v>8.0475117042401369E-6</v>
      </c>
      <c r="BE96" s="1">
        <f>KPP!BE96-'Kppa 0.2.3'!BE96</f>
        <v>-1.0998505916429754E-5</v>
      </c>
      <c r="BF96" s="1">
        <f>KPP!BF96-'Kppa 0.2.3'!BF96</f>
        <v>-3.3693263113478979E-6</v>
      </c>
      <c r="BG96" s="1">
        <f>KPP!BG96-'Kppa 0.2.3'!BG96</f>
        <v>-3.3886894154600834E-12</v>
      </c>
      <c r="BH96" s="1">
        <f>KPP!BH96-'Kppa 0.2.3'!BH96</f>
        <v>3.0835521900380008E-5</v>
      </c>
      <c r="BI96" s="1">
        <f>KPP!BI96-'Kppa 0.2.3'!BI96</f>
        <v>-4.6767087421089974E-5</v>
      </c>
      <c r="BJ96" s="1">
        <f>KPP!BJ96-'Kppa 0.2.3'!BJ96</f>
        <v>-3.2456553584239995E-7</v>
      </c>
      <c r="BK96" s="1">
        <f>KPP!BK96-'Kppa 0.2.3'!BK96</f>
        <v>-1.7370541231997993E-4</v>
      </c>
      <c r="BL96" s="1">
        <f>KPP!BL96-'Kppa 0.2.3'!BL96</f>
        <v>3.3590424428303032E-6</v>
      </c>
      <c r="BM96" s="1">
        <f>KPP!BM96-'Kppa 0.2.3'!BM96</f>
        <v>-4.3836784570860219E-9</v>
      </c>
      <c r="BN96" s="1">
        <f>KPP!BN96-'Kppa 0.2.3'!BN96</f>
        <v>-1.5551997298921025E-15</v>
      </c>
      <c r="BO96" s="1">
        <f>KPP!BO96-'Kppa 0.2.3'!BO96</f>
        <v>3.0886482257529906E-7</v>
      </c>
      <c r="BP96" s="1">
        <f>KPP!BP96-'Kppa 0.2.3'!BP96</f>
        <v>-4.7803263918730438E-12</v>
      </c>
      <c r="BQ96" s="1">
        <f>KPP!BQ96-'Kppa 0.2.3'!BQ96</f>
        <v>1.7550780808259906E-7</v>
      </c>
      <c r="BR96" s="1">
        <f>KPP!BR96-'Kppa 0.2.3'!BR96</f>
        <v>-1.4731844668329941E-6</v>
      </c>
      <c r="BS96" s="1">
        <f>KPP!BS96-'Kppa 0.2.3'!BS96</f>
        <v>-1.156863426645012E-5</v>
      </c>
      <c r="BT96" s="1">
        <f>KPP!BT96-'Kppa 0.2.3'!BT96</f>
        <v>1.7330164792610203E-8</v>
      </c>
      <c r="BU96" s="1">
        <f>KPP!BU96-'Kppa 0.2.3'!BU96</f>
        <v>1.2439625120505999E-7</v>
      </c>
      <c r="BV96" s="1">
        <f>KPP!BV96-'Kppa 0.2.3'!BV96</f>
        <v>1.8516608783646013E-7</v>
      </c>
      <c r="BW96" s="1">
        <f>KPP!BW96-'Kppa 0.2.3'!BW96</f>
        <v>1.9735596678799871E-8</v>
      </c>
      <c r="BX96" s="1">
        <f>KPP!BX96-'Kppa 0.2.3'!BX96</f>
        <v>0</v>
      </c>
      <c r="BY96" s="1">
        <f>KPP!BY96-'Kppa 0.2.3'!BY96</f>
        <v>0</v>
      </c>
      <c r="BZ96" s="1">
        <f>KPP!BZ96-'Kppa 0.2.3'!BZ96</f>
        <v>0</v>
      </c>
      <c r="CA96" s="1">
        <f>KPP!CA96-'Kppa 0.2.3'!CA96</f>
        <v>0</v>
      </c>
      <c r="CB96" s="1">
        <f>KPP!CB96-'Kppa 0.2.3'!CB96</f>
        <v>0</v>
      </c>
    </row>
    <row r="97" spans="1:80" x14ac:dyDescent="0.2">
      <c r="A97" s="1">
        <f>KPP!A97-'Kppa 0.2.3'!A97</f>
        <v>0</v>
      </c>
      <c r="B97" s="1">
        <f>KPP!B97-'Kppa 0.2.3'!B97</f>
        <v>6.2506064599995859E-5</v>
      </c>
      <c r="C97" s="1">
        <f>KPP!C97-'Kppa 0.2.3'!C97</f>
        <v>-1.9704845218970063E-7</v>
      </c>
      <c r="D97" s="1">
        <f>KPP!D97-'Kppa 0.2.3'!D97</f>
        <v>4.8904113436951113E-4</v>
      </c>
      <c r="E97" s="1">
        <f>KPP!E97-'Kppa 0.2.3'!E97</f>
        <v>7.838601747418017E-4</v>
      </c>
      <c r="F97" s="1">
        <f>KPP!F97-'Kppa 0.2.3'!F97</f>
        <v>1.2492324152773987E-3</v>
      </c>
      <c r="G97" s="1">
        <f>KPP!G97-'Kppa 0.2.3'!G97</f>
        <v>1.0777783229216978E-3</v>
      </c>
      <c r="H97" s="1">
        <f>KPP!H97-'Kppa 0.2.3'!H97</f>
        <v>-6.6813536763101616E-6</v>
      </c>
      <c r="I97" s="1">
        <f>KPP!I97-'Kppa 0.2.3'!I97</f>
        <v>-2.4688352043000794E-5</v>
      </c>
      <c r="J97" s="1">
        <f>KPP!J97-'Kppa 0.2.3'!J97</f>
        <v>-6.2505319541879961E-5</v>
      </c>
      <c r="K97" s="1">
        <f>KPP!K97-'Kppa 0.2.3'!K97</f>
        <v>-5.3263198520005254E-18</v>
      </c>
      <c r="L97" s="1">
        <f>KPP!L97-'Kppa 0.2.3'!L97</f>
        <v>-1.3470311148959697E-5</v>
      </c>
      <c r="M97" s="1">
        <f>KPP!M97-'Kppa 0.2.3'!M97</f>
        <v>-6.5145764740502486E-21</v>
      </c>
      <c r="N97" s="1">
        <f>KPP!N97-'Kppa 0.2.3'!N97</f>
        <v>4.3445352904149942E-5</v>
      </c>
      <c r="O97" s="1">
        <f>KPP!O97-'Kppa 0.2.3'!O97</f>
        <v>1.3819013056623995E-4</v>
      </c>
      <c r="P97" s="1">
        <f>KPP!P97-'Kppa 0.2.3'!P97</f>
        <v>-9.6469163821980145E-9</v>
      </c>
      <c r="Q97" s="1">
        <f>KPP!Q97-'Kppa 0.2.3'!Q97</f>
        <v>-1.6749004525652994E-12</v>
      </c>
      <c r="R97" s="1">
        <f>KPP!R97-'Kppa 0.2.3'!R97</f>
        <v>-2.4801299064245007E-3</v>
      </c>
      <c r="S97" s="1">
        <f>KPP!S97-'Kppa 0.2.3'!S97</f>
        <v>3.5938944679699653E-9</v>
      </c>
      <c r="T97" s="1">
        <f>KPP!T97-'Kppa 0.2.3'!T97</f>
        <v>5.1818615777000636E-8</v>
      </c>
      <c r="U97" s="1">
        <f>KPP!U97-'Kppa 0.2.3'!U97</f>
        <v>-2.2002416008970026E-5</v>
      </c>
      <c r="V97" s="1">
        <f>KPP!V97-'Kppa 0.2.3'!V97</f>
        <v>-1.1983155552453971E-5</v>
      </c>
      <c r="W97" s="1">
        <f>KPP!W97-'Kppa 0.2.3'!W97</f>
        <v>2.4774329257399433E-14</v>
      </c>
      <c r="X97" s="1">
        <f>KPP!X97-'Kppa 0.2.3'!X97</f>
        <v>-1.6525167701014002E-10</v>
      </c>
      <c r="Y97" s="1">
        <f>KPP!Y97-'Kppa 0.2.3'!Y97</f>
        <v>-1.5354755123891302E-23</v>
      </c>
      <c r="Z97" s="1">
        <f>KPP!Z97-'Kppa 0.2.3'!Z97</f>
        <v>1.9675968111421016E-6</v>
      </c>
      <c r="AA97" s="1">
        <f>KPP!AA97-'Kppa 0.2.3'!AA97</f>
        <v>7.0453785732710068E-5</v>
      </c>
      <c r="AB97" s="1">
        <f>KPP!AB97-'Kppa 0.2.3'!AB97</f>
        <v>1.2626824603406981E-10</v>
      </c>
      <c r="AC97" s="1">
        <f>KPP!AC97-'Kppa 0.2.3'!AC97</f>
        <v>-1.0974245792400119E-26</v>
      </c>
      <c r="AD97" s="1">
        <f>KPP!AD97-'Kppa 0.2.3'!AD97</f>
        <v>-1.2857191928910064E-5</v>
      </c>
      <c r="AE97" s="1">
        <f>KPP!AE97-'Kppa 0.2.3'!AE97</f>
        <v>-6.0459079627360029E-7</v>
      </c>
      <c r="AF97" s="1">
        <f>KPP!AF97-'Kppa 0.2.3'!AF97</f>
        <v>-1.6261408013285011E-8</v>
      </c>
      <c r="AG97" s="1">
        <f>KPP!AG97-'Kppa 0.2.3'!AG97</f>
        <v>-9.5965555969060058E-11</v>
      </c>
      <c r="AH97" s="1">
        <f>KPP!AH97-'Kppa 0.2.3'!AH97</f>
        <v>-1.8579361260866025E-11</v>
      </c>
      <c r="AI97" s="1">
        <f>KPP!AI97-'Kppa 0.2.3'!AI97</f>
        <v>-2.6886233541366972E-10</v>
      </c>
      <c r="AJ97" s="1">
        <f>KPP!AJ97-'Kppa 0.2.3'!AJ97</f>
        <v>-1.0550663740607011E-9</v>
      </c>
      <c r="AK97" s="1">
        <f>KPP!AK97-'Kppa 0.2.3'!AK97</f>
        <v>-5.5967770101719976E-9</v>
      </c>
      <c r="AL97" s="1">
        <f>KPP!AL97-'Kppa 0.2.3'!AL97</f>
        <v>5.0018379077529981E-5</v>
      </c>
      <c r="AM97" s="1">
        <f>KPP!AM97-'Kppa 0.2.3'!AM97</f>
        <v>-5.7534071001900143E-10</v>
      </c>
      <c r="AN97" s="1">
        <f>KPP!AN97-'Kppa 0.2.3'!AN97</f>
        <v>-4.9075942582559728E-11</v>
      </c>
      <c r="AO97" s="1">
        <f>KPP!AO97-'Kppa 0.2.3'!AO97</f>
        <v>3.6990905376499406E-4</v>
      </c>
      <c r="AP97" s="1">
        <f>KPP!AP97-'Kppa 0.2.3'!AP97</f>
        <v>-1.0340461557700995E-9</v>
      </c>
      <c r="AQ97" s="1">
        <f>KPP!AQ97-'Kppa 0.2.3'!AQ97</f>
        <v>-3.3702295192193643E-5</v>
      </c>
      <c r="AR97" s="1">
        <f>KPP!AR97-'Kppa 0.2.3'!AR97</f>
        <v>-8.7186408472994525E-5</v>
      </c>
      <c r="AS97" s="1">
        <f>KPP!AS97-'Kppa 0.2.3'!AS97</f>
        <v>-8.2788073494289942E-12</v>
      </c>
      <c r="AT97" s="1">
        <f>KPP!AT97-'Kppa 0.2.3'!AT97</f>
        <v>-3.9921308278396896E-8</v>
      </c>
      <c r="AU97" s="1">
        <f>KPP!AU97-'Kppa 0.2.3'!AU97</f>
        <v>-3.7797970380020001E-13</v>
      </c>
      <c r="AV97" s="1" t="e">
        <f>KPP!AV97-'Kppa 0.2.3'!AV97</f>
        <v>#VALUE!</v>
      </c>
      <c r="AW97" s="1">
        <f>KPP!AW97-'Kppa 0.2.3'!AW97</f>
        <v>-1.7537116783600136E-8</v>
      </c>
      <c r="AX97" s="1">
        <f>KPP!AX97-'Kppa 0.2.3'!AX97</f>
        <v>0</v>
      </c>
      <c r="AY97" s="1">
        <f>KPP!AY97-'Kppa 0.2.3'!AY97</f>
        <v>-3.7577199129630016E-32</v>
      </c>
      <c r="AZ97" s="1">
        <f>KPP!AZ97-'Kppa 0.2.3'!AZ97</f>
        <v>-5.3497311893926973E-42</v>
      </c>
      <c r="BA97" s="1">
        <f>KPP!BA97-'Kppa 0.2.3'!BA97</f>
        <v>1.1128949571040398E-82</v>
      </c>
      <c r="BB97" s="1" t="e">
        <f>KPP!BB97-'Kppa 0.2.3'!BB97</f>
        <v>#VALUE!</v>
      </c>
      <c r="BC97" s="1">
        <f>KPP!BC97-'Kppa 0.2.3'!BC97</f>
        <v>-3.2111042700183017E-24</v>
      </c>
      <c r="BD97" s="1">
        <f>KPP!BD97-'Kppa 0.2.3'!BD97</f>
        <v>5.0111892687099407E-6</v>
      </c>
      <c r="BE97" s="1">
        <f>KPP!BE97-'Kppa 0.2.3'!BE97</f>
        <v>-1.3546907501030183E-5</v>
      </c>
      <c r="BF97" s="1">
        <f>KPP!BF97-'Kppa 0.2.3'!BF97</f>
        <v>-3.1185517654335067E-6</v>
      </c>
      <c r="BG97" s="1">
        <f>KPP!BG97-'Kppa 0.2.3'!BG97</f>
        <v>-2.6147235366601221E-12</v>
      </c>
      <c r="BH97" s="1">
        <f>KPP!BH97-'Kppa 0.2.3'!BH97</f>
        <v>2.6075686977119908E-5</v>
      </c>
      <c r="BI97" s="1">
        <f>KPP!BI97-'Kppa 0.2.3'!BI97</f>
        <v>-5.4006840016059855E-5</v>
      </c>
      <c r="BJ97" s="1">
        <f>KPP!BJ97-'Kppa 0.2.3'!BJ97</f>
        <v>-2.8300553852040948E-7</v>
      </c>
      <c r="BK97" s="1">
        <f>KPP!BK97-'Kppa 0.2.3'!BK97</f>
        <v>-6.1793660941000805E-5</v>
      </c>
      <c r="BL97" s="1">
        <f>KPP!BL97-'Kppa 0.2.3'!BL97</f>
        <v>3.4955884452250079E-6</v>
      </c>
      <c r="BM97" s="1">
        <f>KPP!BM97-'Kppa 0.2.3'!BM97</f>
        <v>-3.7570531289980147E-9</v>
      </c>
      <c r="BN97" s="1">
        <f>KPP!BN97-'Kppa 0.2.3'!BN97</f>
        <v>-1.0630175536655007E-15</v>
      </c>
      <c r="BO97" s="1">
        <f>KPP!BO97-'Kppa 0.2.3'!BO97</f>
        <v>3.4907202747719638E-7</v>
      </c>
      <c r="BP97" s="1">
        <f>KPP!BP97-'Kppa 0.2.3'!BP97</f>
        <v>-3.9305095570630349E-12</v>
      </c>
      <c r="BQ97" s="1">
        <f>KPP!BQ97-'Kppa 0.2.3'!BQ97</f>
        <v>1.8972316379899974E-7</v>
      </c>
      <c r="BR97" s="1">
        <f>KPP!BR97-'Kppa 0.2.3'!BR97</f>
        <v>-1.7382028876099947E-6</v>
      </c>
      <c r="BS97" s="1">
        <f>KPP!BS97-'Kppa 0.2.3'!BS97</f>
        <v>-1.3380688546909929E-5</v>
      </c>
      <c r="BT97" s="1">
        <f>KPP!BT97-'Kppa 0.2.3'!BT97</f>
        <v>2.2235587884639938E-8</v>
      </c>
      <c r="BU97" s="1">
        <f>KPP!BU97-'Kppa 0.2.3'!BU97</f>
        <v>1.2860911086547131E-7</v>
      </c>
      <c r="BV97" s="1">
        <f>KPP!BV97-'Kppa 0.2.3'!BV97</f>
        <v>1.8105230171531967E-7</v>
      </c>
      <c r="BW97" s="1">
        <f>KPP!BW97-'Kppa 0.2.3'!BW97</f>
        <v>2.433646622679017E-8</v>
      </c>
      <c r="BX97" s="1">
        <f>KPP!BX97-'Kppa 0.2.3'!BX97</f>
        <v>0</v>
      </c>
      <c r="BY97" s="1">
        <f>KPP!BY97-'Kppa 0.2.3'!BY97</f>
        <v>0</v>
      </c>
      <c r="BZ97" s="1">
        <f>KPP!BZ97-'Kppa 0.2.3'!BZ97</f>
        <v>0</v>
      </c>
      <c r="CA97" s="1">
        <f>KPP!CA97-'Kppa 0.2.3'!CA97</f>
        <v>0</v>
      </c>
      <c r="CB97" s="1">
        <f>KPP!CB97-'Kppa 0.2.3'!CB97</f>
        <v>0</v>
      </c>
    </row>
    <row r="98" spans="1:80" x14ac:dyDescent="0.2">
      <c r="A98" s="1">
        <f>KPP!A98-'Kppa 0.2.3'!A98</f>
        <v>0</v>
      </c>
      <c r="B98" s="1">
        <f>KPP!B98-'Kppa 0.2.3'!B98</f>
        <v>7.4661979173502868E-5</v>
      </c>
      <c r="C98" s="1">
        <f>KPP!C98-'Kppa 0.2.3'!C98</f>
        <v>2.9557201756957863E-7</v>
      </c>
      <c r="D98" s="1">
        <f>KPP!D98-'Kppa 0.2.3'!D98</f>
        <v>5.1040263879528758E-4</v>
      </c>
      <c r="E98" s="1">
        <f>KPP!E98-'Kppa 0.2.3'!E98</f>
        <v>8.0169106859520611E-4</v>
      </c>
      <c r="F98" s="1">
        <f>KPP!F98-'Kppa 0.2.3'!F98</f>
        <v>1.2874789030727987E-3</v>
      </c>
      <c r="G98" s="1">
        <f>KPP!G98-'Kppa 0.2.3'!G98</f>
        <v>1.1056826833498005E-3</v>
      </c>
      <c r="H98" s="1">
        <f>KPP!H98-'Kppa 0.2.3'!H98</f>
        <v>-6.6884749429195478E-6</v>
      </c>
      <c r="I98" s="1">
        <f>KPP!I98-'Kppa 0.2.3'!I98</f>
        <v>-2.4710355023993547E-5</v>
      </c>
      <c r="J98" s="1">
        <f>KPP!J98-'Kppa 0.2.3'!J98</f>
        <v>-7.4661234115459829E-5</v>
      </c>
      <c r="K98" s="1">
        <f>KPP!K98-'Kppa 0.2.3'!K98</f>
        <v>5.1916095022012549E-18</v>
      </c>
      <c r="L98" s="1">
        <f>KPP!L98-'Kppa 0.2.3'!L98</f>
        <v>-1.7475057638980697E-5</v>
      </c>
      <c r="M98" s="1">
        <f>KPP!M98-'Kppa 0.2.3'!M98</f>
        <v>-1.9977890775303447E-21</v>
      </c>
      <c r="N98" s="1">
        <f>KPP!N98-'Kppa 0.2.3'!N98</f>
        <v>4.9316668227870376E-5</v>
      </c>
      <c r="O98" s="1">
        <f>KPP!O98-'Kppa 0.2.3'!O98</f>
        <v>1.4443577703344024E-4</v>
      </c>
      <c r="P98" s="1">
        <f>KPP!P98-'Kppa 0.2.3'!P98</f>
        <v>-8.4302859251989524E-9</v>
      </c>
      <c r="Q98" s="1">
        <f>KPP!Q98-'Kppa 0.2.3'!Q98</f>
        <v>-1.2464994009546998E-12</v>
      </c>
      <c r="R98" s="1">
        <f>KPP!R98-'Kppa 0.2.3'!R98</f>
        <v>-2.4143504318302009E-3</v>
      </c>
      <c r="S98" s="1">
        <f>KPP!S98-'Kppa 0.2.3'!S98</f>
        <v>8.3049414716897966E-9</v>
      </c>
      <c r="T98" s="1">
        <f>KPP!T98-'Kppa 0.2.3'!T98</f>
        <v>7.497874075279935E-8</v>
      </c>
      <c r="U98" s="1">
        <f>KPP!U98-'Kppa 0.2.3'!U98</f>
        <v>-2.6013858846610227E-5</v>
      </c>
      <c r="V98" s="1">
        <f>KPP!V98-'Kppa 0.2.3'!V98</f>
        <v>-1.2107621691241914E-5</v>
      </c>
      <c r="W98" s="1">
        <f>KPP!W98-'Kppa 0.2.3'!W98</f>
        <v>-1.0307682319751184E-14</v>
      </c>
      <c r="X98" s="1">
        <f>KPP!X98-'Kppa 0.2.3'!X98</f>
        <v>-7.4062087219833921E-11</v>
      </c>
      <c r="Y98" s="1">
        <f>KPP!Y98-'Kppa 0.2.3'!Y98</f>
        <v>-9.2823700156061008E-25</v>
      </c>
      <c r="Z98" s="1">
        <f>KPP!Z98-'Kppa 0.2.3'!Z98</f>
        <v>2.1848034822230004E-6</v>
      </c>
      <c r="AA98" s="1">
        <f>KPP!AA98-'Kppa 0.2.3'!AA98</f>
        <v>6.3165184774580194E-5</v>
      </c>
      <c r="AB98" s="1">
        <f>KPP!AB98-'Kppa 0.2.3'!AB98</f>
        <v>1.2042019834926012E-10</v>
      </c>
      <c r="AC98" s="1">
        <f>KPP!AC98-'Kppa 0.2.3'!AC98</f>
        <v>-1.1538490997665975E-26</v>
      </c>
      <c r="AD98" s="1">
        <f>KPP!AD98-'Kppa 0.2.3'!AD98</f>
        <v>-1.5263919831619895E-5</v>
      </c>
      <c r="AE98" s="1">
        <f>KPP!AE98-'Kppa 0.2.3'!AE98</f>
        <v>-4.839500155447002E-7</v>
      </c>
      <c r="AF98" s="1">
        <f>KPP!AF98-'Kppa 0.2.3'!AF98</f>
        <v>-1.0897446538451008E-8</v>
      </c>
      <c r="AG98" s="1">
        <f>KPP!AG98-'Kppa 0.2.3'!AG98</f>
        <v>-7.0299314791810018E-11</v>
      </c>
      <c r="AH98" s="1">
        <f>KPP!AH98-'Kppa 0.2.3'!AH98</f>
        <v>-1.4405863627245011E-11</v>
      </c>
      <c r="AI98" s="1">
        <f>KPP!AI98-'Kppa 0.2.3'!AI98</f>
        <v>-1.8621814049512032E-10</v>
      </c>
      <c r="AJ98" s="1">
        <f>KPP!AJ98-'Kppa 0.2.3'!AJ98</f>
        <v>-7.0822713114299939E-10</v>
      </c>
      <c r="AK98" s="1">
        <f>KPP!AK98-'Kppa 0.2.3'!AK98</f>
        <v>-5.1094671424839876E-9</v>
      </c>
      <c r="AL98" s="1">
        <f>KPP!AL98-'Kppa 0.2.3'!AL98</f>
        <v>4.3058722193310044E-5</v>
      </c>
      <c r="AM98" s="1">
        <f>KPP!AM98-'Kppa 0.2.3'!AM98</f>
        <v>-4.0492098735321968E-10</v>
      </c>
      <c r="AN98" s="1">
        <f>KPP!AN98-'Kppa 0.2.3'!AN98</f>
        <v>-3.6093564791370042E-11</v>
      </c>
      <c r="AO98" s="1">
        <f>KPP!AO98-'Kppa 0.2.3'!AO98</f>
        <v>2.8341278183102725E-4</v>
      </c>
      <c r="AP98" s="1">
        <f>KPP!AP98-'Kppa 0.2.3'!AP98</f>
        <v>-7.4039272642719944E-10</v>
      </c>
      <c r="AQ98" s="1">
        <f>KPP!AQ98-'Kppa 0.2.3'!AQ98</f>
        <v>-4.566403594420676E-5</v>
      </c>
      <c r="AR98" s="1">
        <f>KPP!AR98-'Kppa 0.2.3'!AR98</f>
        <v>-9.7760290028003904E-5</v>
      </c>
      <c r="AS98" s="1">
        <f>KPP!AS98-'Kppa 0.2.3'!AS98</f>
        <v>-4.0418665037216031E-12</v>
      </c>
      <c r="AT98" s="1">
        <f>KPP!AT98-'Kppa 0.2.3'!AT98</f>
        <v>-1.2951523871369873E-7</v>
      </c>
      <c r="AU98" s="1">
        <f>KPP!AU98-'Kppa 0.2.3'!AU98</f>
        <v>-3.1121766000779996E-13</v>
      </c>
      <c r="AV98" s="1" t="e">
        <f>KPP!AV98-'Kppa 0.2.3'!AV98</f>
        <v>#VALUE!</v>
      </c>
      <c r="AW98" s="1">
        <f>KPP!AW98-'Kppa 0.2.3'!AW98</f>
        <v>-7.3054673174700115E-9</v>
      </c>
      <c r="AX98" s="1">
        <f>KPP!AX98-'Kppa 0.2.3'!AX98</f>
        <v>0</v>
      </c>
      <c r="AY98" s="1">
        <f>KPP!AY98-'Kppa 0.2.3'!AY98</f>
        <v>-9.6701080660981962E-34</v>
      </c>
      <c r="AZ98" s="1">
        <f>KPP!AZ98-'Kppa 0.2.3'!AZ98</f>
        <v>-1.4629262412939703E-43</v>
      </c>
      <c r="BA98" s="1">
        <f>KPP!BA98-'Kppa 0.2.3'!BA98</f>
        <v>3.6343924769904299E-86</v>
      </c>
      <c r="BB98" s="1" t="e">
        <f>KPP!BB98-'Kppa 0.2.3'!BB98</f>
        <v>#VALUE!</v>
      </c>
      <c r="BC98" s="1">
        <f>KPP!BC98-'Kppa 0.2.3'!BC98</f>
        <v>-4.3387404677620975E-25</v>
      </c>
      <c r="BD98" s="1">
        <f>KPP!BD98-'Kppa 0.2.3'!BD98</f>
        <v>2.2847661789498954E-6</v>
      </c>
      <c r="BE98" s="1">
        <f>KPP!BE98-'Kppa 0.2.3'!BE98</f>
        <v>-1.6943966822119925E-5</v>
      </c>
      <c r="BF98" s="1">
        <f>KPP!BF98-'Kppa 0.2.3'!BF98</f>
        <v>-2.8758758724974027E-6</v>
      </c>
      <c r="BG98" s="1">
        <f>KPP!BG98-'Kppa 0.2.3'!BG98</f>
        <v>-1.6222653587898997E-12</v>
      </c>
      <c r="BH98" s="1">
        <f>KPP!BH98-'Kppa 0.2.3'!BH98</f>
        <v>2.1958422467083E-5</v>
      </c>
      <c r="BI98" s="1">
        <f>KPP!BI98-'Kppa 0.2.3'!BI98</f>
        <v>-6.0807735674150466E-5</v>
      </c>
      <c r="BJ98" s="1">
        <f>KPP!BJ98-'Kppa 0.2.3'!BJ98</f>
        <v>-2.4261559202496019E-7</v>
      </c>
      <c r="BK98" s="1">
        <f>KPP!BK98-'Kppa 0.2.3'!BK98</f>
        <v>6.0225291109050616E-5</v>
      </c>
      <c r="BL98" s="1">
        <f>KPP!BL98-'Kppa 0.2.3'!BL98</f>
        <v>3.6174752686394965E-6</v>
      </c>
      <c r="BM98" s="1">
        <f>KPP!BM98-'Kppa 0.2.3'!BM98</f>
        <v>-3.386248334116991E-9</v>
      </c>
      <c r="BN98" s="1">
        <f>KPP!BN98-'Kppa 0.2.3'!BN98</f>
        <v>-7.3947199318199885E-16</v>
      </c>
      <c r="BO98" s="1">
        <f>KPP!BO98-'Kppa 0.2.3'!BO98</f>
        <v>3.8032584341109751E-7</v>
      </c>
      <c r="BP98" s="1">
        <f>KPP!BP98-'Kppa 0.2.3'!BP98</f>
        <v>-3.2800532247120004E-12</v>
      </c>
      <c r="BQ98" s="1">
        <f>KPP!BQ98-'Kppa 0.2.3'!BQ98</f>
        <v>1.9392317047329993E-7</v>
      </c>
      <c r="BR98" s="1">
        <f>KPP!BR98-'Kppa 0.2.3'!BR98</f>
        <v>-1.949959705486987E-6</v>
      </c>
      <c r="BS98" s="1">
        <f>KPP!BS98-'Kppa 0.2.3'!BS98</f>
        <v>-1.4682062133060218E-5</v>
      </c>
      <c r="BT98" s="1">
        <f>KPP!BT98-'Kppa 0.2.3'!BT98</f>
        <v>2.776663066174009E-8</v>
      </c>
      <c r="BU98" s="1">
        <f>KPP!BU98-'Kppa 0.2.3'!BU98</f>
        <v>1.3060445305573056E-7</v>
      </c>
      <c r="BV98" s="1">
        <f>KPP!BV98-'Kppa 0.2.3'!BV98</f>
        <v>1.7380648706752997E-7</v>
      </c>
      <c r="BW98" s="1">
        <f>KPP!BW98-'Kppa 0.2.3'!BW98</f>
        <v>2.9157639282379863E-8</v>
      </c>
      <c r="BX98" s="1">
        <f>KPP!BX98-'Kppa 0.2.3'!BX98</f>
        <v>0</v>
      </c>
      <c r="BY98" s="1">
        <f>KPP!BY98-'Kppa 0.2.3'!BY98</f>
        <v>0</v>
      </c>
      <c r="BZ98" s="1">
        <f>KPP!BZ98-'Kppa 0.2.3'!BZ98</f>
        <v>0</v>
      </c>
      <c r="CA98" s="1">
        <f>KPP!CA98-'Kppa 0.2.3'!CA98</f>
        <v>0</v>
      </c>
      <c r="CB98" s="1">
        <f>KPP!CB98-'Kppa 0.2.3'!CB98</f>
        <v>0</v>
      </c>
    </row>
    <row r="99" spans="1:80" x14ac:dyDescent="0.2">
      <c r="A99" s="1">
        <f>KPP!A99-'Kppa 0.2.3'!A99</f>
        <v>0</v>
      </c>
      <c r="B99" s="1">
        <f>KPP!B99-'Kppa 0.2.3'!B99</f>
        <v>8.5893242110203494E-5</v>
      </c>
      <c r="C99" s="1">
        <f>KPP!C99-'Kppa 0.2.3'!C99</f>
        <v>7.3664740763996345E-7</v>
      </c>
      <c r="D99" s="1">
        <f>KPP!D99-'Kppa 0.2.3'!D99</f>
        <v>5.3150874305510354E-4</v>
      </c>
      <c r="E99" s="1">
        <f>KPP!E99-'Kppa 0.2.3'!E99</f>
        <v>8.1843860150810493E-4</v>
      </c>
      <c r="F99" s="1">
        <f>KPP!F99-'Kppa 0.2.3'!F99</f>
        <v>1.3254958503248968E-3</v>
      </c>
      <c r="G99" s="1">
        <f>KPP!G99-'Kppa 0.2.3'!G99</f>
        <v>1.1323475569909973E-3</v>
      </c>
      <c r="H99" s="1">
        <f>KPP!H99-'Kppa 0.2.3'!H99</f>
        <v>-6.6952330344503819E-6</v>
      </c>
      <c r="I99" s="1">
        <f>KPP!I99-'Kppa 0.2.3'!I99</f>
        <v>-2.4731059021981805E-5</v>
      </c>
      <c r="J99" s="1">
        <f>KPP!J99-'Kppa 0.2.3'!J99</f>
        <v>-8.5892497052159587E-5</v>
      </c>
      <c r="K99" s="1">
        <f>KPP!K99-'Kppa 0.2.3'!K99</f>
        <v>1.6397281344999685E-17</v>
      </c>
      <c r="L99" s="1">
        <f>KPP!L99-'Kppa 0.2.3'!L99</f>
        <v>-2.1967402002700566E-5</v>
      </c>
      <c r="M99" s="1">
        <f>KPP!M99-'Kppa 0.2.3'!M99</f>
        <v>-6.2004886292604589E-22</v>
      </c>
      <c r="N99" s="1">
        <f>KPP!N99-'Kppa 0.2.3'!N99</f>
        <v>5.5184358583459589E-5</v>
      </c>
      <c r="O99" s="1">
        <f>KPP!O99-'Kppa 0.2.3'!O99</f>
        <v>1.4817911327724004E-4</v>
      </c>
      <c r="P99" s="1">
        <f>KPP!P99-'Kppa 0.2.3'!P99</f>
        <v>-7.2866619548730185E-9</v>
      </c>
      <c r="Q99" s="1">
        <f>KPP!Q99-'Kppa 0.2.3'!Q99</f>
        <v>-9.3119360138970003E-13</v>
      </c>
      <c r="R99" s="1">
        <f>KPP!R99-'Kppa 0.2.3'!R99</f>
        <v>-2.3440346322359008E-3</v>
      </c>
      <c r="S99" s="1">
        <f>KPP!S99-'Kppa 0.2.3'!S99</f>
        <v>1.4987596303949904E-8</v>
      </c>
      <c r="T99" s="1">
        <f>KPP!T99-'Kppa 0.2.3'!T99</f>
        <v>1.0387773038609993E-7</v>
      </c>
      <c r="U99" s="1">
        <f>KPP!U99-'Kppa 0.2.3'!U99</f>
        <v>-2.9600199364140066E-5</v>
      </c>
      <c r="V99" s="1">
        <f>KPP!V99-'Kppa 0.2.3'!V99</f>
        <v>-1.1638209427677036E-5</v>
      </c>
      <c r="W99" s="1">
        <f>KPP!W99-'Kppa 0.2.3'!W99</f>
        <v>-4.0316798208720335E-14</v>
      </c>
      <c r="X99" s="1">
        <f>KPP!X99-'Kppa 0.2.3'!X99</f>
        <v>-2.9749302040949006E-11</v>
      </c>
      <c r="Y99" s="1">
        <f>KPP!Y99-'Kppa 0.2.3'!Y99</f>
        <v>-4.3405689459843007E-26</v>
      </c>
      <c r="Z99" s="1">
        <f>KPP!Z99-'Kppa 0.2.3'!Z99</f>
        <v>2.4024457137050001E-6</v>
      </c>
      <c r="AA99" s="1">
        <f>KPP!AA99-'Kppa 0.2.3'!AA99</f>
        <v>5.7081398108730069E-5</v>
      </c>
      <c r="AB99" s="1">
        <f>KPP!AB99-'Kppa 0.2.3'!AB99</f>
        <v>1.1448652091121998E-10</v>
      </c>
      <c r="AC99" s="1">
        <f>KPP!AC99-'Kppa 0.2.3'!AC99</f>
        <v>-1.0644100511374007E-26</v>
      </c>
      <c r="AD99" s="1">
        <f>KPP!AD99-'Kppa 0.2.3'!AD99</f>
        <v>-1.7582094697900057E-5</v>
      </c>
      <c r="AE99" s="1">
        <f>KPP!AE99-'Kppa 0.2.3'!AE99</f>
        <v>-3.6228455472966E-7</v>
      </c>
      <c r="AF99" s="1">
        <f>KPP!AF99-'Kppa 0.2.3'!AF99</f>
        <v>-6.7411866305127114E-9</v>
      </c>
      <c r="AG99" s="1">
        <f>KPP!AG99-'Kppa 0.2.3'!AG99</f>
        <v>-4.6649710490132937E-11</v>
      </c>
      <c r="AH99" s="1">
        <f>KPP!AH99-'Kppa 0.2.3'!AH99</f>
        <v>-9.9931275436250225E-12</v>
      </c>
      <c r="AI99" s="1">
        <f>KPP!AI99-'Kppa 0.2.3'!AI99</f>
        <v>-1.1801378921443011E-10</v>
      </c>
      <c r="AJ99" s="1">
        <f>KPP!AJ99-'Kppa 0.2.3'!AJ99</f>
        <v>-4.3865363514411026E-10</v>
      </c>
      <c r="AK99" s="1">
        <f>KPP!AK99-'Kppa 0.2.3'!AK99</f>
        <v>-4.2754643971300003E-9</v>
      </c>
      <c r="AL99" s="1">
        <f>KPP!AL99-'Kppa 0.2.3'!AL99</f>
        <v>3.6857938342070009E-5</v>
      </c>
      <c r="AM99" s="1">
        <f>KPP!AM99-'Kppa 0.2.3'!AM99</f>
        <v>-2.5910451496003024E-10</v>
      </c>
      <c r="AN99" s="1">
        <f>KPP!AN99-'Kppa 0.2.3'!AN99</f>
        <v>-2.3897197867574007E-11</v>
      </c>
      <c r="AO99" s="1">
        <f>KPP!AO99-'Kppa 0.2.3'!AO99</f>
        <v>1.7632270910600267E-4</v>
      </c>
      <c r="AP99" s="1">
        <f>KPP!AP99-'Kppa 0.2.3'!AP99</f>
        <v>-4.8126047108544902E-10</v>
      </c>
      <c r="AQ99" s="1">
        <f>KPP!AQ99-'Kppa 0.2.3'!AQ99</f>
        <v>-5.9887755645898072E-5</v>
      </c>
      <c r="AR99" s="1">
        <f>KPP!AR99-'Kppa 0.2.3'!AR99</f>
        <v>-1.0649523499900448E-4</v>
      </c>
      <c r="AS99" s="1">
        <f>KPP!AS99-'Kppa 0.2.3'!AS99</f>
        <v>-1.7700274240220976E-12</v>
      </c>
      <c r="AT99" s="1">
        <f>KPP!AT99-'Kppa 0.2.3'!AT99</f>
        <v>-2.2178900080159985E-7</v>
      </c>
      <c r="AU99" s="1">
        <f>KPP!AU99-'Kppa 0.2.3'!AU99</f>
        <v>-2.4751896856488941E-13</v>
      </c>
      <c r="AV99" s="1" t="e">
        <f>KPP!AV99-'Kppa 0.2.3'!AV99</f>
        <v>#VALUE!</v>
      </c>
      <c r="AW99" s="1">
        <f>KPP!AW99-'Kppa 0.2.3'!AW99</f>
        <v>-3.1867507087029713E-10</v>
      </c>
      <c r="AX99" s="1">
        <f>KPP!AX99-'Kppa 0.2.3'!AX99</f>
        <v>0</v>
      </c>
      <c r="AY99" s="1">
        <f>KPP!AY99-'Kppa 0.2.3'!AY99</f>
        <v>-1.7910641909691794E-35</v>
      </c>
      <c r="AZ99" s="1">
        <f>KPP!AZ99-'Kppa 0.2.3'!AZ99</f>
        <v>-2.7790538591468098E-45</v>
      </c>
      <c r="BA99" s="1">
        <f>KPP!BA99-'Kppa 0.2.3'!BA99</f>
        <v>4.7556287190716003E-90</v>
      </c>
      <c r="BB99" s="1" t="e">
        <f>KPP!BB99-'Kppa 0.2.3'!BB99</f>
        <v>#VALUE!</v>
      </c>
      <c r="BC99" s="1">
        <f>KPP!BC99-'Kppa 0.2.3'!BC99</f>
        <v>-4.8059943503892995E-26</v>
      </c>
      <c r="BD99" s="1">
        <f>KPP!BD99-'Kppa 0.2.3'!BD99</f>
        <v>9.2332202740073518E-8</v>
      </c>
      <c r="BE99" s="1">
        <f>KPP!BE99-'Kppa 0.2.3'!BE99</f>
        <v>-2.0228674154239984E-5</v>
      </c>
      <c r="BF99" s="1">
        <f>KPP!BF99-'Kppa 0.2.3'!BF99</f>
        <v>-2.6387872847168E-6</v>
      </c>
      <c r="BG99" s="1">
        <f>KPP!BG99-'Kppa 0.2.3'!BG99</f>
        <v>-4.5418333659010526E-13</v>
      </c>
      <c r="BH99" s="1">
        <f>KPP!BH99-'Kppa 0.2.3'!BH99</f>
        <v>1.834557357867795E-5</v>
      </c>
      <c r="BI99" s="1">
        <f>KPP!BI99-'Kppa 0.2.3'!BI99</f>
        <v>-6.6643368512550247E-5</v>
      </c>
      <c r="BJ99" s="1">
        <f>KPP!BJ99-'Kppa 0.2.3'!BJ99</f>
        <v>-2.0719423043398997E-7</v>
      </c>
      <c r="BK99" s="1">
        <f>KPP!BK99-'Kppa 0.2.3'!BK99</f>
        <v>1.9031979416694877E-4</v>
      </c>
      <c r="BL99" s="1">
        <f>KPP!BL99-'Kppa 0.2.3'!BL99</f>
        <v>3.7313114249824092E-6</v>
      </c>
      <c r="BM99" s="1">
        <f>KPP!BM99-'Kppa 0.2.3'!BM99</f>
        <v>-3.2245267148480082E-9</v>
      </c>
      <c r="BN99" s="1">
        <f>KPP!BN99-'Kppa 0.2.3'!BN99</f>
        <v>-5.2429809646418008E-16</v>
      </c>
      <c r="BO99" s="1">
        <f>KPP!BO99-'Kppa 0.2.3'!BO99</f>
        <v>4.0461636297649787E-7</v>
      </c>
      <c r="BP99" s="1">
        <f>KPP!BP99-'Kppa 0.2.3'!BP99</f>
        <v>-2.7529303115789956E-12</v>
      </c>
      <c r="BQ99" s="1">
        <f>KPP!BQ99-'Kppa 0.2.3'!BQ99</f>
        <v>1.9032134551680056E-7</v>
      </c>
      <c r="BR99" s="1">
        <f>KPP!BR99-'Kppa 0.2.3'!BR99</f>
        <v>-2.1097531593790232E-6</v>
      </c>
      <c r="BS99" s="1">
        <f>KPP!BS99-'Kppa 0.2.3'!BS99</f>
        <v>-1.538803562911974E-5</v>
      </c>
      <c r="BT99" s="1">
        <f>KPP!BT99-'Kppa 0.2.3'!BT99</f>
        <v>3.3825530341239998E-8</v>
      </c>
      <c r="BU99" s="1">
        <f>KPP!BU99-'Kppa 0.2.3'!BU99</f>
        <v>1.3040189713564984E-7</v>
      </c>
      <c r="BV99" s="1">
        <f>KPP!BV99-'Kppa 0.2.3'!BV99</f>
        <v>1.6503679725781023E-7</v>
      </c>
      <c r="BW99" s="1">
        <f>KPP!BW99-'Kppa 0.2.3'!BW99</f>
        <v>3.4166175113309969E-8</v>
      </c>
      <c r="BX99" s="1">
        <f>KPP!BX99-'Kppa 0.2.3'!BX99</f>
        <v>0</v>
      </c>
      <c r="BY99" s="1">
        <f>KPP!BY99-'Kppa 0.2.3'!BY99</f>
        <v>0</v>
      </c>
      <c r="BZ99" s="1">
        <f>KPP!BZ99-'Kppa 0.2.3'!BZ99</f>
        <v>0</v>
      </c>
      <c r="CA99" s="1">
        <f>KPP!CA99-'Kppa 0.2.3'!CA99</f>
        <v>0</v>
      </c>
      <c r="CB99" s="1">
        <f>KPP!CB99-'Kppa 0.2.3'!CB99</f>
        <v>0</v>
      </c>
    </row>
    <row r="100" spans="1:80" x14ac:dyDescent="0.2">
      <c r="A100" s="1">
        <f>KPP!A100-'Kppa 0.2.3'!A100</f>
        <v>0</v>
      </c>
      <c r="B100" s="1">
        <f>KPP!B100-'Kppa 0.2.3'!B100</f>
        <v>9.556626922569561E-5</v>
      </c>
      <c r="C100" s="1">
        <f>KPP!C100-'Kppa 0.2.3'!C100</f>
        <v>1.1006863796401631E-6</v>
      </c>
      <c r="D100" s="1">
        <f>KPP!D100-'Kppa 0.2.3'!D100</f>
        <v>5.5209167336670029E-4</v>
      </c>
      <c r="E100" s="1">
        <f>KPP!E100-'Kppa 0.2.3'!E100</f>
        <v>8.3399184868279685E-4</v>
      </c>
      <c r="F100" s="1">
        <f>KPP!F100-'Kppa 0.2.3'!F100</f>
        <v>1.3629518069972965E-3</v>
      </c>
      <c r="G100" s="1">
        <f>KPP!G100-'Kppa 0.2.3'!G100</f>
        <v>1.1575611007900999E-3</v>
      </c>
      <c r="H100" s="1">
        <f>KPP!H100-'Kppa 0.2.3'!H100</f>
        <v>-6.7011285406707449E-6</v>
      </c>
      <c r="I100" s="1">
        <f>KPP!I100-'Kppa 0.2.3'!I100</f>
        <v>-2.4749009040009318E-5</v>
      </c>
      <c r="J100" s="1">
        <f>KPP!J100-'Kppa 0.2.3'!J100</f>
        <v>-9.5565524167649969E-5</v>
      </c>
      <c r="K100" s="1">
        <f>KPP!K100-'Kppa 0.2.3'!K100</f>
        <v>2.7655872666200069E-17</v>
      </c>
      <c r="L100" s="1">
        <f>KPP!L100-'Kppa 0.2.3'!L100</f>
        <v>-2.6855918167529962E-5</v>
      </c>
      <c r="M100" s="1">
        <f>KPP!M100-'Kppa 0.2.3'!M100</f>
        <v>-1.9113659703100509E-22</v>
      </c>
      <c r="N100" s="1">
        <f>KPP!N100-'Kppa 0.2.3'!N100</f>
        <v>6.0218687423950132E-5</v>
      </c>
      <c r="O100" s="1">
        <f>KPP!O100-'Kppa 0.2.3'!O100</f>
        <v>1.4921568524180976E-4</v>
      </c>
      <c r="P100" s="1">
        <f>KPP!P100-'Kppa 0.2.3'!P100</f>
        <v>-6.223370627157019E-9</v>
      </c>
      <c r="Q100" s="1">
        <f>KPP!Q100-'Kppa 0.2.3'!Q100</f>
        <v>-6.9846480735171045E-13</v>
      </c>
      <c r="R100" s="1">
        <f>KPP!R100-'Kppa 0.2.3'!R100</f>
        <v>-2.2708879913383006E-3</v>
      </c>
      <c r="S100" s="1">
        <f>KPP!S100-'Kppa 0.2.3'!S100</f>
        <v>2.3267256950579411E-8</v>
      </c>
      <c r="T100" s="1">
        <f>KPP!T100-'Kppa 0.2.3'!T100</f>
        <v>1.3643387144630147E-7</v>
      </c>
      <c r="U100" s="1">
        <f>KPP!U100-'Kppa 0.2.3'!U100</f>
        <v>-3.2551528576649919E-5</v>
      </c>
      <c r="V100" s="1">
        <f>KPP!V100-'Kppa 0.2.3'!V100</f>
        <v>-1.0698047279689019E-5</v>
      </c>
      <c r="W100" s="1">
        <f>KPP!W100-'Kppa 0.2.3'!W100</f>
        <v>-6.1687901457520019E-14</v>
      </c>
      <c r="X100" s="1">
        <f>KPP!X100-'Kppa 0.2.3'!X100</f>
        <v>-1.0816913469033899E-11</v>
      </c>
      <c r="Y100" s="1">
        <f>KPP!Y100-'Kppa 0.2.3'!Y100</f>
        <v>-1.5989441051383002E-27</v>
      </c>
      <c r="Z100" s="1">
        <f>KPP!Z100-'Kppa 0.2.3'!Z100</f>
        <v>2.6007176230575038E-6</v>
      </c>
      <c r="AA100" s="1">
        <f>KPP!AA100-'Kppa 0.2.3'!AA100</f>
        <v>5.2128239955509916E-5</v>
      </c>
      <c r="AB100" s="1">
        <f>KPP!AB100-'Kppa 0.2.3'!AB100</f>
        <v>1.0798592552366003E-10</v>
      </c>
      <c r="AC100" s="1">
        <f>KPP!AC100-'Kppa 0.2.3'!AC100</f>
        <v>-9.0497367523980234E-27</v>
      </c>
      <c r="AD100" s="1">
        <f>KPP!AD100-'Kppa 0.2.3'!AD100</f>
        <v>-1.967507097707993E-5</v>
      </c>
      <c r="AE100" s="1">
        <f>KPP!AE100-'Kppa 0.2.3'!AE100</f>
        <v>-2.5531382925333993E-7</v>
      </c>
      <c r="AF100" s="1">
        <f>KPP!AF100-'Kppa 0.2.3'!AF100</f>
        <v>-3.8789652673590047E-9</v>
      </c>
      <c r="AG100" s="1">
        <f>KPP!AG100-'Kppa 0.2.3'!AG100</f>
        <v>-2.8404438316317966E-11</v>
      </c>
      <c r="AH100" s="1">
        <f>KPP!AH100-'Kppa 0.2.3'!AH100</f>
        <v>-6.3088357420239016E-12</v>
      </c>
      <c r="AI100" s="1">
        <f>KPP!AI100-'Kppa 0.2.3'!AI100</f>
        <v>-6.8779773245751003E-11</v>
      </c>
      <c r="AJ100" s="1">
        <f>KPP!AJ100-'Kppa 0.2.3'!AJ100</f>
        <v>-2.5262883414474991E-10</v>
      </c>
      <c r="AK100" s="1">
        <f>KPP!AK100-'Kppa 0.2.3'!AK100</f>
        <v>-3.3692369202966032E-9</v>
      </c>
      <c r="AL100" s="1">
        <f>KPP!AL100-'Kppa 0.2.3'!AL100</f>
        <v>3.144559514279405E-5</v>
      </c>
      <c r="AM100" s="1">
        <f>KPP!AM100-'Kppa 0.2.3'!AM100</f>
        <v>-1.5291162655906003E-10</v>
      </c>
      <c r="AN100" s="1">
        <f>KPP!AN100-'Kppa 0.2.3'!AN100</f>
        <v>-1.4606110282857001E-11</v>
      </c>
      <c r="AO100" s="1">
        <f>KPP!AO100-'Kppa 0.2.3'!AO100</f>
        <v>4.928927226199864E-5</v>
      </c>
      <c r="AP100" s="1">
        <f>KPP!AP100-'Kppa 0.2.3'!AP100</f>
        <v>-2.8782920242168992E-10</v>
      </c>
      <c r="AQ100" s="1">
        <f>KPP!AQ100-'Kppa 0.2.3'!AQ100</f>
        <v>-7.617436024980051E-5</v>
      </c>
      <c r="AR100" s="1">
        <f>KPP!AR100-'Kppa 0.2.3'!AR100</f>
        <v>-1.1233943335700602E-4</v>
      </c>
      <c r="AS100" s="1">
        <f>KPP!AS100-'Kppa 0.2.3'!AS100</f>
        <v>-7.0343853362847045E-13</v>
      </c>
      <c r="AT100" s="1">
        <f>KPP!AT100-'Kppa 0.2.3'!AT100</f>
        <v>-3.1015541340800217E-7</v>
      </c>
      <c r="AU100" s="1">
        <f>KPP!AU100-'Kppa 0.2.3'!AU100</f>
        <v>-1.9161046863207981E-13</v>
      </c>
      <c r="AV100" s="1" t="e">
        <f>KPP!AV100-'Kppa 0.2.3'!AV100</f>
        <v>#VALUE!</v>
      </c>
      <c r="AW100" s="1">
        <f>KPP!AW100-'Kppa 0.2.3'!AW100</f>
        <v>3.6887264232704498E-9</v>
      </c>
      <c r="AX100" s="1">
        <f>KPP!AX100-'Kppa 0.2.3'!AX100</f>
        <v>0</v>
      </c>
      <c r="AY100" s="1">
        <f>KPP!AY100-'Kppa 0.2.3'!AY100</f>
        <v>-2.4416354954823894E-37</v>
      </c>
      <c r="AZ100" s="1">
        <f>KPP!AZ100-'Kppa 0.2.3'!AZ100</f>
        <v>-3.8145763681667314E-47</v>
      </c>
      <c r="BA100" s="1">
        <f>KPP!BA100-'Kppa 0.2.3'!BA100</f>
        <v>2.0246985209449998E-94</v>
      </c>
      <c r="BB100" s="1" t="e">
        <f>KPP!BB100-'Kppa 0.2.3'!BB100</f>
        <v>#VALUE!</v>
      </c>
      <c r="BC100" s="1">
        <f>KPP!BC100-'Kppa 0.2.3'!BC100</f>
        <v>-4.4400747434796006E-27</v>
      </c>
      <c r="BD100" s="1">
        <f>KPP!BD100-'Kppa 0.2.3'!BD100</f>
        <v>-1.5369790174800477E-6</v>
      </c>
      <c r="BE100" s="1">
        <f>KPP!BE100-'Kppa 0.2.3'!BE100</f>
        <v>-2.2907024445260014E-5</v>
      </c>
      <c r="BF100" s="1">
        <f>KPP!BF100-'Kppa 0.2.3'!BF100</f>
        <v>-2.4059211459161983E-6</v>
      </c>
      <c r="BG100" s="1">
        <f>KPP!BG100-'Kppa 0.2.3'!BG100</f>
        <v>8.3567295520005022E-13</v>
      </c>
      <c r="BH100" s="1">
        <f>KPP!BH100-'Kppa 0.2.3'!BH100</f>
        <v>1.5224517241520003E-5</v>
      </c>
      <c r="BI100" s="1">
        <f>KPP!BI100-'Kppa 0.2.3'!BI100</f>
        <v>-7.1056057124649959E-5</v>
      </c>
      <c r="BJ100" s="1">
        <f>KPP!BJ100-'Kppa 0.2.3'!BJ100</f>
        <v>-1.7736230774938016E-7</v>
      </c>
      <c r="BK100" s="1">
        <f>KPP!BK100-'Kppa 0.2.3'!BK100</f>
        <v>3.2476630446498511E-4</v>
      </c>
      <c r="BL100" s="1">
        <f>KPP!BL100-'Kppa 0.2.3'!BL100</f>
        <v>3.8142015160041884E-6</v>
      </c>
      <c r="BM100" s="1">
        <f>KPP!BM100-'Kppa 0.2.3'!BM100</f>
        <v>-3.1935507431919795E-9</v>
      </c>
      <c r="BN100" s="1">
        <f>KPP!BN100-'Kppa 0.2.3'!BN100</f>
        <v>-3.7862639974863998E-16</v>
      </c>
      <c r="BO100" s="1">
        <f>KPP!BO100-'Kppa 0.2.3'!BO100</f>
        <v>4.2046349284049868E-7</v>
      </c>
      <c r="BP100" s="1">
        <f>KPP!BP100-'Kppa 0.2.3'!BP100</f>
        <v>-2.3120973682949995E-12</v>
      </c>
      <c r="BQ100" s="1">
        <f>KPP!BQ100-'Kppa 0.2.3'!BQ100</f>
        <v>1.7983420693830006E-7</v>
      </c>
      <c r="BR100" s="1">
        <f>KPP!BR100-'Kppa 0.2.3'!BR100</f>
        <v>-2.1938947063599953E-6</v>
      </c>
      <c r="BS100" s="1">
        <f>KPP!BS100-'Kppa 0.2.3'!BS100</f>
        <v>-1.5519705468889766E-5</v>
      </c>
      <c r="BT100" s="1">
        <f>KPP!BT100-'Kppa 0.2.3'!BT100</f>
        <v>4.0143634053329976E-8</v>
      </c>
      <c r="BU100" s="1">
        <f>KPP!BU100-'Kppa 0.2.3'!BU100</f>
        <v>1.2773688900880909E-7</v>
      </c>
      <c r="BV100" s="1">
        <f>KPP!BV100-'Kppa 0.2.3'!BV100</f>
        <v>1.5501509668142013E-7</v>
      </c>
      <c r="BW100" s="1">
        <f>KPP!BW100-'Kppa 0.2.3'!BW100</f>
        <v>3.8811948362510077E-8</v>
      </c>
      <c r="BX100" s="1">
        <f>KPP!BX100-'Kppa 0.2.3'!BX100</f>
        <v>0</v>
      </c>
      <c r="BY100" s="1">
        <f>KPP!BY100-'Kppa 0.2.3'!BY100</f>
        <v>0</v>
      </c>
      <c r="BZ100" s="1">
        <f>KPP!BZ100-'Kppa 0.2.3'!BZ100</f>
        <v>0</v>
      </c>
      <c r="CA100" s="1">
        <f>KPP!CA100-'Kppa 0.2.3'!CA100</f>
        <v>0</v>
      </c>
      <c r="CB100" s="1">
        <f>KPP!CB100-'Kppa 0.2.3'!CB100</f>
        <v>0</v>
      </c>
    </row>
    <row r="101" spans="1:80" x14ac:dyDescent="0.2">
      <c r="A101" s="1">
        <f>KPP!A101-'Kppa 0.2.3'!A101</f>
        <v>0</v>
      </c>
      <c r="B101" s="1">
        <f>KPP!B101-'Kppa 0.2.3'!B101</f>
        <v>1.0310103542569837E-4</v>
      </c>
      <c r="C101" s="1">
        <f>KPP!C101-'Kppa 0.2.3'!C101</f>
        <v>1.3669350674202357E-6</v>
      </c>
      <c r="D101" s="1">
        <f>KPP!D101-'Kppa 0.2.3'!D101</f>
        <v>5.716588023509106E-4</v>
      </c>
      <c r="E101" s="1">
        <f>KPP!E101-'Kppa 0.2.3'!E101</f>
        <v>8.4813893739220381E-4</v>
      </c>
      <c r="F101" s="1">
        <f>KPP!F101-'Kppa 0.2.3'!F101</f>
        <v>1.3989987113501995E-3</v>
      </c>
      <c r="G101" s="1">
        <f>KPP!G101-'Kppa 0.2.3'!G101</f>
        <v>1.1808811909550972E-3</v>
      </c>
      <c r="H101" s="1">
        <f>KPP!H101-'Kppa 0.2.3'!H101</f>
        <v>-6.7060017880597039E-6</v>
      </c>
      <c r="I101" s="1">
        <f>KPP!I101-'Kppa 0.2.3'!I101</f>
        <v>-2.4763775953007272E-5</v>
      </c>
      <c r="J101" s="1">
        <f>KPP!J101-'Kppa 0.2.3'!J101</f>
        <v>-1.0310029036757987E-4</v>
      </c>
      <c r="K101" s="1">
        <f>KPP!K101-'Kppa 0.2.3'!K101</f>
        <v>3.6744586898599508E-17</v>
      </c>
      <c r="L101" s="1">
        <f>KPP!L101-'Kppa 0.2.3'!L101</f>
        <v>-3.1927992876490396E-5</v>
      </c>
      <c r="M101" s="1">
        <f>KPP!M101-'Kppa 0.2.3'!M101</f>
        <v>-6.2363022901607089E-23</v>
      </c>
      <c r="N101" s="1">
        <f>KPP!N101-'Kppa 0.2.3'!N101</f>
        <v>6.3634237283380357E-5</v>
      </c>
      <c r="O101" s="1">
        <f>KPP!O101-'Kppa 0.2.3'!O101</f>
        <v>1.4741058905492956E-4</v>
      </c>
      <c r="P101" s="1">
        <f>KPP!P101-'Kppa 0.2.3'!P101</f>
        <v>-5.2741431643349936E-9</v>
      </c>
      <c r="Q101" s="1">
        <f>KPP!Q101-'Kppa 0.2.3'!Q101</f>
        <v>-5.2826011274460037E-13</v>
      </c>
      <c r="R101" s="1">
        <f>KPP!R101-'Kppa 0.2.3'!R101</f>
        <v>-2.1982780126507014E-3</v>
      </c>
      <c r="S101" s="1">
        <f>KPP!S101-'Kppa 0.2.3'!S101</f>
        <v>3.2213974488760415E-8</v>
      </c>
      <c r="T101" s="1">
        <f>KPP!T101-'Kppa 0.2.3'!T101</f>
        <v>1.6841174087129935E-7</v>
      </c>
      <c r="U101" s="1">
        <f>KPP!U101-'Kppa 0.2.3'!U101</f>
        <v>-3.4698053605109825E-5</v>
      </c>
      <c r="V101" s="1">
        <f>KPP!V101-'Kppa 0.2.3'!V101</f>
        <v>-9.4795920235840006E-6</v>
      </c>
      <c r="W101" s="1">
        <f>KPP!W101-'Kppa 0.2.3'!W101</f>
        <v>-7.0457164416629645E-14</v>
      </c>
      <c r="X101" s="1">
        <f>KPP!X101-'Kppa 0.2.3'!X101</f>
        <v>-3.685947886659799E-12</v>
      </c>
      <c r="Y101" s="1">
        <f>KPP!Y101-'Kppa 0.2.3'!Y101</f>
        <v>-5.1759192338276111E-29</v>
      </c>
      <c r="Z101" s="1">
        <f>KPP!Z101-'Kppa 0.2.3'!Z101</f>
        <v>2.7399114225644026E-6</v>
      </c>
      <c r="AA101" s="1">
        <f>KPP!AA101-'Kppa 0.2.3'!AA101</f>
        <v>4.8292804482330054E-5</v>
      </c>
      <c r="AB101" s="1">
        <f>KPP!AB101-'Kppa 0.2.3'!AB101</f>
        <v>9.9858965659920087E-11</v>
      </c>
      <c r="AC101" s="1">
        <f>KPP!AC101-'Kppa 0.2.3'!AC101</f>
        <v>-7.320875187544989E-27</v>
      </c>
      <c r="AD101" s="1">
        <f>KPP!AD101-'Kppa 0.2.3'!AD101</f>
        <v>-2.1401440833310062E-5</v>
      </c>
      <c r="AE101" s="1">
        <f>KPP!AE101-'Kppa 0.2.3'!AE101</f>
        <v>-1.7204124479728025E-7</v>
      </c>
      <c r="AF101" s="1">
        <f>KPP!AF101-'Kppa 0.2.3'!AF101</f>
        <v>-2.1210160488426972E-9</v>
      </c>
      <c r="AG101" s="1">
        <f>KPP!AG101-'Kppa 0.2.3'!AG101</f>
        <v>-1.6233633728735989E-11</v>
      </c>
      <c r="AH101" s="1">
        <f>KPP!AH101-'Kppa 0.2.3'!AH101</f>
        <v>-3.7108235947449957E-12</v>
      </c>
      <c r="AI101" s="1">
        <f>KPP!AI101-'Kppa 0.2.3'!AI101</f>
        <v>-3.6957985064849992E-11</v>
      </c>
      <c r="AJ101" s="1">
        <f>KPP!AJ101-'Kppa 0.2.3'!AJ101</f>
        <v>-1.3818326519555005E-10</v>
      </c>
      <c r="AK101" s="1">
        <f>KPP!AK101-'Kppa 0.2.3'!AK101</f>
        <v>-2.5177848233478021E-9</v>
      </c>
      <c r="AL101" s="1">
        <f>KPP!AL101-'Kppa 0.2.3'!AL101</f>
        <v>2.6934520332602034E-5</v>
      </c>
      <c r="AM101" s="1">
        <f>KPP!AM101-'Kppa 0.2.3'!AM101</f>
        <v>-8.5240237501371032E-11</v>
      </c>
      <c r="AN101" s="1">
        <f>KPP!AN101-'Kppa 0.2.3'!AN101</f>
        <v>-8.4247279212630014E-12</v>
      </c>
      <c r="AO101" s="1">
        <f>KPP!AO101-'Kppa 0.2.3'!AO101</f>
        <v>-9.2747895200973041E-5</v>
      </c>
      <c r="AP101" s="1">
        <f>KPP!AP101-'Kppa 0.2.3'!AP101</f>
        <v>-1.6182507009376982E-10</v>
      </c>
      <c r="AQ101" s="1">
        <f>KPP!AQ101-'Kppa 0.2.3'!AQ101</f>
        <v>-9.3841183320900884E-5</v>
      </c>
      <c r="AR101" s="1">
        <f>KPP!AR101-'Kppa 0.2.3'!AR101</f>
        <v>-1.1430902778099272E-4</v>
      </c>
      <c r="AS101" s="1">
        <f>KPP!AS101-'Kppa 0.2.3'!AS101</f>
        <v>-2.620885035300499E-13</v>
      </c>
      <c r="AT101" s="1">
        <f>KPP!AT101-'Kppa 0.2.3'!AT101</f>
        <v>-3.8662715183469565E-7</v>
      </c>
      <c r="AU101" s="1">
        <f>KPP!AU101-'Kppa 0.2.3'!AU101</f>
        <v>-1.4311642781493991E-13</v>
      </c>
      <c r="AV101" s="1" t="e">
        <f>KPP!AV101-'Kppa 0.2.3'!AV101</f>
        <v>#VALUE!</v>
      </c>
      <c r="AW101" s="1">
        <f>KPP!AW101-'Kppa 0.2.3'!AW101</f>
        <v>4.6864883500806657E-9</v>
      </c>
      <c r="AX101" s="1">
        <f>KPP!AX101-'Kppa 0.2.3'!AX101</f>
        <v>0</v>
      </c>
      <c r="AY101" s="1">
        <f>KPP!AY101-'Kppa 0.2.3'!AY101</f>
        <v>-2.8498871628612899E-39</v>
      </c>
      <c r="AZ101" s="1">
        <f>KPP!AZ101-'Kppa 0.2.3'!AZ101</f>
        <v>-4.4397545138724601E-49</v>
      </c>
      <c r="BA101" s="1">
        <f>KPP!BA101-'Kppa 0.2.3'!BA101</f>
        <v>-5.1220864082398969E-98</v>
      </c>
      <c r="BB101" s="1" t="e">
        <f>KPP!BB101-'Kppa 0.2.3'!BB101</f>
        <v>#VALUE!</v>
      </c>
      <c r="BC101" s="1">
        <f>KPP!BC101-'Kppa 0.2.3'!BC101</f>
        <v>-3.6912028070693803E-28</v>
      </c>
      <c r="BD101" s="1">
        <f>KPP!BD101-'Kppa 0.2.3'!BD101</f>
        <v>-2.6588094831149793E-6</v>
      </c>
      <c r="BE101" s="1">
        <f>KPP!BE101-'Kppa 0.2.3'!BE101</f>
        <v>-2.4825790531369987E-5</v>
      </c>
      <c r="BF101" s="1">
        <f>KPP!BF101-'Kppa 0.2.3'!BF101</f>
        <v>-2.1809807909008974E-6</v>
      </c>
      <c r="BG101" s="1">
        <f>KPP!BG101-'Kppa 0.2.3'!BG101</f>
        <v>2.0397759122400662E-12</v>
      </c>
      <c r="BH101" s="1">
        <f>KPP!BH101-'Kppa 0.2.3'!BH101</f>
        <v>1.2659554060397973E-5</v>
      </c>
      <c r="BI101" s="1">
        <f>KPP!BI101-'Kppa 0.2.3'!BI101</f>
        <v>-7.3736299169230215E-5</v>
      </c>
      <c r="BJ101" s="1">
        <f>KPP!BJ101-'Kppa 0.2.3'!BJ101</f>
        <v>-1.5318796930553998E-7</v>
      </c>
      <c r="BK101" s="1">
        <f>KPP!BK101-'Kppa 0.2.3'!BK101</f>
        <v>4.542188654769741E-4</v>
      </c>
      <c r="BL101" s="1">
        <f>KPP!BL101-'Kppa 0.2.3'!BL101</f>
        <v>3.8062681186647049E-6</v>
      </c>
      <c r="BM101" s="1">
        <f>KPP!BM101-'Kppa 0.2.3'!BM101</f>
        <v>-3.2024280846379891E-9</v>
      </c>
      <c r="BN101" s="1">
        <f>KPP!BN101-'Kppa 0.2.3'!BN101</f>
        <v>-2.7933054061253042E-16</v>
      </c>
      <c r="BO101" s="1">
        <f>KPP!BO101-'Kppa 0.2.3'!BO101</f>
        <v>4.2172234202620177E-7</v>
      </c>
      <c r="BP101" s="1">
        <f>KPP!BP101-'Kppa 0.2.3'!BP101</f>
        <v>-1.9475415015119016E-12</v>
      </c>
      <c r="BQ101" s="1">
        <f>KPP!BQ101-'Kppa 0.2.3'!BQ101</f>
        <v>1.6239633063630168E-7</v>
      </c>
      <c r="BR101" s="1">
        <f>KPP!BR101-'Kppa 0.2.3'!BR101</f>
        <v>-2.14066755013201E-6</v>
      </c>
      <c r="BS101" s="1">
        <f>KPP!BS101-'Kppa 0.2.3'!BS101</f>
        <v>-1.5164030029180334E-5</v>
      </c>
      <c r="BT101" s="1">
        <f>KPP!BT101-'Kppa 0.2.3'!BT101</f>
        <v>4.6231402264529939E-8</v>
      </c>
      <c r="BU101" s="1">
        <f>KPP!BU101-'Kppa 0.2.3'!BU101</f>
        <v>1.2182238874940027E-7</v>
      </c>
      <c r="BV101" s="1">
        <f>KPP!BV101-'Kppa 0.2.3'!BV101</f>
        <v>1.4348774328946979E-7</v>
      </c>
      <c r="BW101" s="1">
        <f>KPP!BW101-'Kppa 0.2.3'!BW101</f>
        <v>4.1563497168739964E-8</v>
      </c>
      <c r="BX101" s="1">
        <f>KPP!BX101-'Kppa 0.2.3'!BX101</f>
        <v>0</v>
      </c>
      <c r="BY101" s="1">
        <f>KPP!BY101-'Kppa 0.2.3'!BY101</f>
        <v>0</v>
      </c>
      <c r="BZ101" s="1">
        <f>KPP!BZ101-'Kppa 0.2.3'!BZ101</f>
        <v>0</v>
      </c>
      <c r="CA101" s="1">
        <f>KPP!CA101-'Kppa 0.2.3'!CA101</f>
        <v>0</v>
      </c>
      <c r="CB101" s="1">
        <f>KPP!CB101-'Kppa 0.2.3'!CB101</f>
        <v>0</v>
      </c>
    </row>
    <row r="102" spans="1:80" x14ac:dyDescent="0.2">
      <c r="A102" s="1">
        <f>KPP!A102-'Kppa 0.2.3'!A102</f>
        <v>0</v>
      </c>
      <c r="B102" s="1">
        <f>KPP!B102-'Kppa 0.2.3'!B102</f>
        <v>1.0819092481839654E-4</v>
      </c>
      <c r="C102" s="1">
        <f>KPP!C102-'Kppa 0.2.3'!C102</f>
        <v>1.5293927789405623E-6</v>
      </c>
      <c r="D102" s="1">
        <f>KPP!D102-'Kppa 0.2.3'!D102</f>
        <v>5.8933514030860834E-4</v>
      </c>
      <c r="E102" s="1">
        <f>KPP!E102-'Kppa 0.2.3'!E102</f>
        <v>8.6048884878270337E-4</v>
      </c>
      <c r="F102" s="1">
        <f>KPP!F102-'Kppa 0.2.3'!F102</f>
        <v>1.4319471772462969E-3</v>
      </c>
      <c r="G102" s="1">
        <f>KPP!G102-'Kppa 0.2.3'!G102</f>
        <v>1.2014822195657998E-3</v>
      </c>
      <c r="H102" s="1">
        <f>KPP!H102-'Kppa 0.2.3'!H102</f>
        <v>-6.7098969578887474E-6</v>
      </c>
      <c r="I102" s="1">
        <f>KPP!I102-'Kppa 0.2.3'!I102</f>
        <v>-2.4775536114018948E-5</v>
      </c>
      <c r="J102" s="1">
        <f>KPP!J102-'Kppa 0.2.3'!J102</f>
        <v>-1.0819017976032054E-4</v>
      </c>
      <c r="K102" s="1">
        <f>KPP!K102-'Kppa 0.2.3'!K102</f>
        <v>3.9290957359698838E-17</v>
      </c>
      <c r="L102" s="1">
        <f>KPP!L102-'Kppa 0.2.3'!L102</f>
        <v>-3.6772343954839457E-5</v>
      </c>
      <c r="M102" s="1">
        <f>KPP!M102-'Kppa 0.2.3'!M102</f>
        <v>-2.2218935653099907E-23</v>
      </c>
      <c r="N102" s="1">
        <f>KPP!N102-'Kppa 0.2.3'!N102</f>
        <v>6.4611291062570755E-5</v>
      </c>
      <c r="O102" s="1">
        <f>KPP!O102-'Kppa 0.2.3'!O102</f>
        <v>1.4293483674672957E-4</v>
      </c>
      <c r="P102" s="1">
        <f>KPP!P102-'Kppa 0.2.3'!P102</f>
        <v>-4.4873462637900052E-9</v>
      </c>
      <c r="Q102" s="1">
        <f>KPP!Q102-'Kppa 0.2.3'!Q102</f>
        <v>-4.0758670054784923E-13</v>
      </c>
      <c r="R102" s="1">
        <f>KPP!R102-'Kppa 0.2.3'!R102</f>
        <v>-2.1323750783297998E-3</v>
      </c>
      <c r="S102" s="1">
        <f>KPP!S102-'Kppa 0.2.3'!S102</f>
        <v>4.0170342573749882E-8</v>
      </c>
      <c r="T102" s="1">
        <f>KPP!T102-'Kppa 0.2.3'!T102</f>
        <v>1.9056928196049998E-7</v>
      </c>
      <c r="U102" s="1">
        <f>KPP!U102-'Kppa 0.2.3'!U102</f>
        <v>-3.5993592793590046E-5</v>
      </c>
      <c r="V102" s="1">
        <f>KPP!V102-'Kppa 0.2.3'!V102</f>
        <v>-8.2374707501290051E-6</v>
      </c>
      <c r="W102" s="1">
        <f>KPP!W102-'Kppa 0.2.3'!W102</f>
        <v>-6.4214247038679892E-14</v>
      </c>
      <c r="X102" s="1">
        <f>KPP!X102-'Kppa 0.2.3'!X102</f>
        <v>-1.2815059043761299E-12</v>
      </c>
      <c r="Y102" s="1">
        <f>KPP!Y102-'Kppa 0.2.3'!Y102</f>
        <v>-1.8810731819263802E-30</v>
      </c>
      <c r="Z102" s="1">
        <f>KPP!Z102-'Kppa 0.2.3'!Z102</f>
        <v>2.7495931185552027E-6</v>
      </c>
      <c r="AA102" s="1">
        <f>KPP!AA102-'Kppa 0.2.3'!AA102</f>
        <v>4.5686875754879933E-5</v>
      </c>
      <c r="AB102" s="1">
        <f>KPP!AB102-'Kppa 0.2.3'!AB102</f>
        <v>8.8494611898349761E-11</v>
      </c>
      <c r="AC102" s="1">
        <f>KPP!AC102-'Kppa 0.2.3'!AC102</f>
        <v>-5.7161192237059944E-27</v>
      </c>
      <c r="AD102" s="1">
        <f>KPP!AD102-'Kppa 0.2.3'!AD102</f>
        <v>-2.2656662659910039E-5</v>
      </c>
      <c r="AE102" s="1">
        <f>KPP!AE102-'Kppa 0.2.3'!AE102</f>
        <v>-1.1498668970651003E-7</v>
      </c>
      <c r="AF102" s="1">
        <f>KPP!AF102-'Kppa 0.2.3'!AF102</f>
        <v>-1.1603601026315899E-9</v>
      </c>
      <c r="AG102" s="1">
        <f>KPP!AG102-'Kppa 0.2.3'!AG102</f>
        <v>-9.1715066753216994E-12</v>
      </c>
      <c r="AH102" s="1">
        <f>KPP!AH102-'Kppa 0.2.3'!AH102</f>
        <v>-2.1417339155159028E-12</v>
      </c>
      <c r="AI102" s="1">
        <f>KPP!AI102-'Kppa 0.2.3'!AI102</f>
        <v>-1.8488464694104E-11</v>
      </c>
      <c r="AJ102" s="1">
        <f>KPP!AJ102-'Kppa 0.2.3'!AJ102</f>
        <v>-7.5547416682731944E-11</v>
      </c>
      <c r="AK102" s="1">
        <f>KPP!AK102-'Kppa 0.2.3'!AK102</f>
        <v>-1.7445821541554031E-9</v>
      </c>
      <c r="AL102" s="1">
        <f>KPP!AL102-'Kppa 0.2.3'!AL102</f>
        <v>2.350302061720805E-5</v>
      </c>
      <c r="AM102" s="1">
        <f>KPP!AM102-'Kppa 0.2.3'!AM102</f>
        <v>-4.7290978456825003E-11</v>
      </c>
      <c r="AN102" s="1">
        <f>KPP!AN102-'Kppa 0.2.3'!AN102</f>
        <v>-4.7176750709846009E-12</v>
      </c>
      <c r="AO102" s="1">
        <f>KPP!AO102-'Kppa 0.2.3'!AO102</f>
        <v>-2.3712566809303004E-4</v>
      </c>
      <c r="AP102" s="1">
        <f>KPP!AP102-'Kppa 0.2.3'!AP102</f>
        <v>-8.9748449194436975E-11</v>
      </c>
      <c r="AQ102" s="1">
        <f>KPP!AQ102-'Kppa 0.2.3'!AQ102</f>
        <v>-1.1135595738250015E-4</v>
      </c>
      <c r="AR102" s="1">
        <f>KPP!AR102-'Kppa 0.2.3'!AR102</f>
        <v>-1.1168745160100579E-4</v>
      </c>
      <c r="AS102" s="1">
        <f>KPP!AS102-'Kppa 0.2.3'!AS102</f>
        <v>-9.8865592480196014E-14</v>
      </c>
      <c r="AT102" s="1">
        <f>KPP!AT102-'Kppa 0.2.3'!AT102</f>
        <v>-4.4405874408809986E-7</v>
      </c>
      <c r="AU102" s="1">
        <f>KPP!AU102-'Kppa 0.2.3'!AU102</f>
        <v>-1.002693595331297E-13</v>
      </c>
      <c r="AV102" s="1" t="e">
        <f>KPP!AV102-'Kppa 0.2.3'!AV102</f>
        <v>#VALUE!</v>
      </c>
      <c r="AW102" s="1">
        <f>KPP!AW102-'Kppa 0.2.3'!AW102</f>
        <v>2.4273392518800018E-9</v>
      </c>
      <c r="AX102" s="1">
        <f>KPP!AX102-'Kppa 0.2.3'!AX102</f>
        <v>0</v>
      </c>
      <c r="AY102" s="1">
        <f>KPP!AY102-'Kppa 0.2.3'!AY102</f>
        <v>-3.8700567366106903E-41</v>
      </c>
      <c r="AZ102" s="1">
        <f>KPP!AZ102-'Kppa 0.2.3'!AZ102</f>
        <v>-5.8673558778415208E-51</v>
      </c>
      <c r="BA102" s="1" t="e">
        <f>KPP!BA102-'Kppa 0.2.3'!BA102</f>
        <v>#VALUE!</v>
      </c>
      <c r="BB102" s="1" t="e">
        <f>KPP!BB102-'Kppa 0.2.3'!BB102</f>
        <v>#VALUE!</v>
      </c>
      <c r="BC102" s="1">
        <f>KPP!BC102-'Kppa 0.2.3'!BC102</f>
        <v>-3.2902162765363506E-29</v>
      </c>
      <c r="BD102" s="1">
        <f>KPP!BD102-'Kppa 0.2.3'!BD102</f>
        <v>-3.3434568884729626E-6</v>
      </c>
      <c r="BE102" s="1">
        <f>KPP!BE102-'Kppa 0.2.3'!BE102</f>
        <v>-2.6044679717889853E-5</v>
      </c>
      <c r="BF102" s="1">
        <f>KPP!BF102-'Kppa 0.2.3'!BF102</f>
        <v>-1.9753341457500985E-6</v>
      </c>
      <c r="BG102" s="1">
        <f>KPP!BG102-'Kppa 0.2.3'!BG102</f>
        <v>2.7119333172498541E-12</v>
      </c>
      <c r="BH102" s="1">
        <f>KPP!BH102-'Kppa 0.2.3'!BH102</f>
        <v>1.0748138059063028E-5</v>
      </c>
      <c r="BI102" s="1">
        <f>KPP!BI102-'Kppa 0.2.3'!BI102</f>
        <v>-7.4731500918610166E-5</v>
      </c>
      <c r="BJ102" s="1">
        <f>KPP!BJ102-'Kppa 0.2.3'!BJ102</f>
        <v>-1.3500930635455027E-7</v>
      </c>
      <c r="BK102" s="1">
        <f>KPP!BK102-'Kppa 0.2.3'!BK102</f>
        <v>5.6025069634901836E-4</v>
      </c>
      <c r="BL102" s="1">
        <f>KPP!BL102-'Kppa 0.2.3'!BL102</f>
        <v>3.6064064497756974E-6</v>
      </c>
      <c r="BM102" s="1">
        <f>KPP!BM102-'Kppa 0.2.3'!BM102</f>
        <v>-3.1525515514299772E-9</v>
      </c>
      <c r="BN102" s="1">
        <f>KPP!BN102-'Kppa 0.2.3'!BN102</f>
        <v>-2.1274346645424038E-16</v>
      </c>
      <c r="BO102" s="1">
        <f>KPP!BO102-'Kppa 0.2.3'!BO102</f>
        <v>3.9794108341240011E-7</v>
      </c>
      <c r="BP102" s="1">
        <f>KPP!BP102-'Kppa 0.2.3'!BP102</f>
        <v>-1.6638935457977069E-12</v>
      </c>
      <c r="BQ102" s="1">
        <f>KPP!BQ102-'Kppa 0.2.3'!BQ102</f>
        <v>1.3789807422360017E-7</v>
      </c>
      <c r="BR102" s="1">
        <f>KPP!BR102-'Kppa 0.2.3'!BR102</f>
        <v>-1.8603227252109882E-6</v>
      </c>
      <c r="BS102" s="1">
        <f>KPP!BS102-'Kppa 0.2.3'!BS102</f>
        <v>-1.4411854899019829E-5</v>
      </c>
      <c r="BT102" s="1">
        <f>KPP!BT102-'Kppa 0.2.3'!BT102</f>
        <v>5.1275428040719473E-8</v>
      </c>
      <c r="BU102" s="1">
        <f>KPP!BU102-'Kppa 0.2.3'!BU102</f>
        <v>1.1162451189092068E-7</v>
      </c>
      <c r="BV102" s="1">
        <f>KPP!BV102-'Kppa 0.2.3'!BV102</f>
        <v>1.3025081982515011E-7</v>
      </c>
      <c r="BW102" s="1">
        <f>KPP!BW102-'Kppa 0.2.3'!BW102</f>
        <v>3.9822478726329943E-8</v>
      </c>
      <c r="BX102" s="1">
        <f>KPP!BX102-'Kppa 0.2.3'!BX102</f>
        <v>0</v>
      </c>
      <c r="BY102" s="1">
        <f>KPP!BY102-'Kppa 0.2.3'!BY102</f>
        <v>0</v>
      </c>
      <c r="BZ102" s="1">
        <f>KPP!BZ102-'Kppa 0.2.3'!BZ102</f>
        <v>0</v>
      </c>
      <c r="CA102" s="1">
        <f>KPP!CA102-'Kppa 0.2.3'!CA102</f>
        <v>0</v>
      </c>
      <c r="CB102" s="1">
        <f>KPP!CB102-'Kppa 0.2.3'!CB102</f>
        <v>0</v>
      </c>
    </row>
    <row r="103" spans="1:80" x14ac:dyDescent="0.2">
      <c r="A103" s="1">
        <f>KPP!A103-'Kppa 0.2.3'!A103</f>
        <v>0</v>
      </c>
      <c r="B103" s="1">
        <f>KPP!B103-'Kppa 0.2.3'!B103</f>
        <v>1.110664521662974E-4</v>
      </c>
      <c r="C103" s="1">
        <f>KPP!C103-'Kppa 0.2.3'!C103</f>
        <v>1.6068453948508282E-6</v>
      </c>
      <c r="D103" s="1">
        <f>KPP!D103-'Kppa 0.2.3'!D103</f>
        <v>6.038560256122899E-4</v>
      </c>
      <c r="E103" s="1">
        <f>KPP!E103-'Kppa 0.2.3'!E103</f>
        <v>8.7048741092320137E-4</v>
      </c>
      <c r="F103" s="1">
        <f>KPP!F103-'Kppa 0.2.3'!F103</f>
        <v>1.4592000868349012E-3</v>
      </c>
      <c r="G103" s="1">
        <f>KPP!G103-'Kppa 0.2.3'!G103</f>
        <v>1.2181592712526002E-3</v>
      </c>
      <c r="H103" s="1">
        <f>KPP!H103-'Kppa 0.2.3'!H103</f>
        <v>-6.712923991240155E-6</v>
      </c>
      <c r="I103" s="1">
        <f>KPP!I103-'Kppa 0.2.3'!I103</f>
        <v>-2.4784651649983891E-5</v>
      </c>
      <c r="J103" s="1">
        <f>KPP!J103-'Kppa 0.2.3'!J103</f>
        <v>-1.1106570710826998E-4</v>
      </c>
      <c r="K103" s="1">
        <f>KPP!K103-'Kppa 0.2.3'!K103</f>
        <v>3.1251448785199566E-17</v>
      </c>
      <c r="L103" s="1">
        <f>KPP!L103-'Kppa 0.2.3'!L103</f>
        <v>-4.0780219098160431E-5</v>
      </c>
      <c r="M103" s="1">
        <f>KPP!M103-'Kppa 0.2.3'!M103</f>
        <v>-9.8375749549002925E-24</v>
      </c>
      <c r="N103" s="1">
        <f>KPP!N103-'Kppa 0.2.3'!N103</f>
        <v>6.2543663246649416E-5</v>
      </c>
      <c r="O103" s="1">
        <f>KPP!O103-'Kppa 0.2.3'!O103</f>
        <v>1.3645445576457001E-4</v>
      </c>
      <c r="P103" s="1">
        <f>KPP!P103-'Kppa 0.2.3'!P103</f>
        <v>-3.909318336763016E-9</v>
      </c>
      <c r="Q103" s="1">
        <f>KPP!Q103-'Kppa 0.2.3'!Q103</f>
        <v>-3.2764087824837028E-13</v>
      </c>
      <c r="R103" s="1">
        <f>KPP!R103-'Kppa 0.2.3'!R103</f>
        <v>-2.0810475242588992E-3</v>
      </c>
      <c r="S103" s="1">
        <f>KPP!S103-'Kppa 0.2.3'!S103</f>
        <v>4.4361493305209606E-8</v>
      </c>
      <c r="T103" s="1">
        <f>KPP!T103-'Kppa 0.2.3'!T103</f>
        <v>1.8848516489170117E-7</v>
      </c>
      <c r="U103" s="1">
        <f>KPP!U103-'Kppa 0.2.3'!U103</f>
        <v>-3.6598443357350064E-5</v>
      </c>
      <c r="V103" s="1">
        <f>KPP!V103-'Kppa 0.2.3'!V103</f>
        <v>-7.23135634138E-6</v>
      </c>
      <c r="W103" s="1">
        <f>KPP!W103-'Kppa 0.2.3'!W103</f>
        <v>-4.5278029942030006E-14</v>
      </c>
      <c r="X103" s="1">
        <f>KPP!X103-'Kppa 0.2.3'!X103</f>
        <v>-5.2624108482967015E-13</v>
      </c>
      <c r="Y103" s="1">
        <f>KPP!Y103-'Kppa 0.2.3'!Y103</f>
        <v>-1.1941255130346201E-31</v>
      </c>
      <c r="Z103" s="1">
        <f>KPP!Z103-'Kppa 0.2.3'!Z103</f>
        <v>2.5051149930307943E-6</v>
      </c>
      <c r="AA103" s="1">
        <f>KPP!AA103-'Kppa 0.2.3'!AA103</f>
        <v>4.4436226838100081E-5</v>
      </c>
      <c r="AB103" s="1">
        <f>KPP!AB103-'Kppa 0.2.3'!AB103</f>
        <v>7.1267369210919918E-11</v>
      </c>
      <c r="AC103" s="1">
        <f>KPP!AC103-'Kppa 0.2.3'!AC103</f>
        <v>-4.2713712021596049E-27</v>
      </c>
      <c r="AD103" s="1">
        <f>KPP!AD103-'Kppa 0.2.3'!AD103</f>
        <v>-2.3431790616359896E-5</v>
      </c>
      <c r="AE103" s="1">
        <f>KPP!AE103-'Kppa 0.2.3'!AE103</f>
        <v>-8.1191659846868077E-8</v>
      </c>
      <c r="AF103" s="1">
        <f>KPP!AF103-'Kppa 0.2.3'!AF103</f>
        <v>-6.9393712664496001E-10</v>
      </c>
      <c r="AG103" s="1">
        <f>KPP!AG103-'Kppa 0.2.3'!AG103</f>
        <v>-5.5920668653667017E-12</v>
      </c>
      <c r="AH103" s="1">
        <f>KPP!AH103-'Kppa 0.2.3'!AH103</f>
        <v>-1.3227891658759589E-12</v>
      </c>
      <c r="AI103" s="1">
        <f>KPP!AI103-'Kppa 0.2.3'!AI103</f>
        <v>-8.4208791435775955E-12</v>
      </c>
      <c r="AJ103" s="1">
        <f>KPP!AJ103-'Kppa 0.2.3'!AJ103</f>
        <v>-4.5056005789738009E-11</v>
      </c>
      <c r="AK103" s="1">
        <f>KPP!AK103-'Kppa 0.2.3'!AK103</f>
        <v>-1.0300771785317992E-9</v>
      </c>
      <c r="AL103" s="1">
        <f>KPP!AL103-'Kppa 0.2.3'!AL103</f>
        <v>2.1302600870689962E-5</v>
      </c>
      <c r="AM103" s="1">
        <f>KPP!AM103-'Kppa 0.2.3'!AM103</f>
        <v>-2.8530228482191011E-11</v>
      </c>
      <c r="AN103" s="1">
        <f>KPP!AN103-'Kppa 0.2.3'!AN103</f>
        <v>-2.5667001271361015E-12</v>
      </c>
      <c r="AO103" s="1">
        <f>KPP!AO103-'Kppa 0.2.3'!AO103</f>
        <v>-3.6218327513898307E-4</v>
      </c>
      <c r="AP103" s="1">
        <f>KPP!AP103-'Kppa 0.2.3'!AP103</f>
        <v>-5.3374061081986967E-11</v>
      </c>
      <c r="AQ103" s="1">
        <f>KPP!AQ103-'Kppa 0.2.3'!AQ103</f>
        <v>-1.2625599219239989E-4</v>
      </c>
      <c r="AR103" s="1">
        <f>KPP!AR103-'Kppa 0.2.3'!AR103</f>
        <v>-1.0467175229299241E-4</v>
      </c>
      <c r="AS103" s="1">
        <f>KPP!AS103-'Kppa 0.2.3'!AS103</f>
        <v>-4.3074688769693E-14</v>
      </c>
      <c r="AT103" s="1">
        <f>KPP!AT103-'Kppa 0.2.3'!AT103</f>
        <v>-4.7942900158240003E-7</v>
      </c>
      <c r="AU103" s="1">
        <f>KPP!AU103-'Kppa 0.2.3'!AU103</f>
        <v>-6.1683302552020092E-14</v>
      </c>
      <c r="AV103" s="1" t="e">
        <f>KPP!AV103-'Kppa 0.2.3'!AV103</f>
        <v>#VALUE!</v>
      </c>
      <c r="AW103" s="1">
        <f>KPP!AW103-'Kppa 0.2.3'!AW103</f>
        <v>-3.1069975660203355E-9</v>
      </c>
      <c r="AX103" s="1">
        <f>KPP!AX103-'Kppa 0.2.3'!AX103</f>
        <v>0</v>
      </c>
      <c r="AY103" s="1">
        <f>KPP!AY103-'Kppa 0.2.3'!AY103</f>
        <v>-1.0882209851932839E-42</v>
      </c>
      <c r="AZ103" s="1">
        <f>KPP!AZ103-'Kppa 0.2.3'!AZ103</f>
        <v>-1.5349662642900399E-52</v>
      </c>
      <c r="BA103" s="1" t="e">
        <f>KPP!BA103-'Kppa 0.2.3'!BA103</f>
        <v>#VALUE!</v>
      </c>
      <c r="BB103" s="1" t="e">
        <f>KPP!BB103-'Kppa 0.2.3'!BB103</f>
        <v>#VALUE!</v>
      </c>
      <c r="BC103" s="1">
        <f>KPP!BC103-'Kppa 0.2.3'!BC103</f>
        <v>-4.281818771754069E-30</v>
      </c>
      <c r="BD103" s="1">
        <f>KPP!BD103-'Kppa 0.2.3'!BD103</f>
        <v>-3.6155009884749874E-6</v>
      </c>
      <c r="BE103" s="1">
        <f>KPP!BE103-'Kppa 0.2.3'!BE103</f>
        <v>-2.6652134164119757E-5</v>
      </c>
      <c r="BF103" s="1">
        <f>KPP!BF103-'Kppa 0.2.3'!BF103</f>
        <v>-1.8058868063460017E-6</v>
      </c>
      <c r="BG103" s="1">
        <f>KPP!BG103-'Kppa 0.2.3'!BG103</f>
        <v>2.4109175659000296E-12</v>
      </c>
      <c r="BH103" s="1">
        <f>KPP!BH103-'Kppa 0.2.3'!BH103</f>
        <v>9.565581263037005E-6</v>
      </c>
      <c r="BI103" s="1">
        <f>KPP!BI103-'Kppa 0.2.3'!BI103</f>
        <v>-7.4602252006910133E-5</v>
      </c>
      <c r="BJ103" s="1">
        <f>KPP!BJ103-'Kppa 0.2.3'!BJ103</f>
        <v>-1.2350085639051003E-7</v>
      </c>
      <c r="BK103" s="1">
        <f>KPP!BK103-'Kppa 0.2.3'!BK103</f>
        <v>6.1759300442798537E-4</v>
      </c>
      <c r="BL103" s="1">
        <f>KPP!BL103-'Kppa 0.2.3'!BL103</f>
        <v>3.0596385460955014E-6</v>
      </c>
      <c r="BM103" s="1">
        <f>KPP!BM103-'Kppa 0.2.3'!BM103</f>
        <v>-2.9512260130219904E-9</v>
      </c>
      <c r="BN103" s="1">
        <f>KPP!BN103-'Kppa 0.2.3'!BN103</f>
        <v>-1.7037909060182986E-16</v>
      </c>
      <c r="BO103" s="1">
        <f>KPP!BO103-'Kppa 0.2.3'!BO103</f>
        <v>3.3593192020200062E-7</v>
      </c>
      <c r="BP103" s="1">
        <f>KPP!BP103-'Kppa 0.2.3'!BP103</f>
        <v>-1.4702174188179957E-12</v>
      </c>
      <c r="BQ103" s="1">
        <f>KPP!BQ103-'Kppa 0.2.3'!BQ103</f>
        <v>1.0701627192489924E-7</v>
      </c>
      <c r="BR103" s="1">
        <f>KPP!BR103-'Kppa 0.2.3'!BR103</f>
        <v>-1.2878564919219986E-6</v>
      </c>
      <c r="BS103" s="1">
        <f>KPP!BS103-'Kppa 0.2.3'!BS103</f>
        <v>-1.3069111797869674E-5</v>
      </c>
      <c r="BT103" s="1">
        <f>KPP!BT103-'Kppa 0.2.3'!BT103</f>
        <v>5.3933957950640179E-8</v>
      </c>
      <c r="BU103" s="1">
        <f>KPP!BU103-'Kppa 0.2.3'!BU103</f>
        <v>9.6003228574029857E-8</v>
      </c>
      <c r="BV103" s="1">
        <f>KPP!BV103-'Kppa 0.2.3'!BV103</f>
        <v>1.151436512065202E-7</v>
      </c>
      <c r="BW103" s="1">
        <f>KPP!BW103-'Kppa 0.2.3'!BW103</f>
        <v>3.104772919451987E-8</v>
      </c>
      <c r="BX103" s="1">
        <f>KPP!BX103-'Kppa 0.2.3'!BX103</f>
        <v>0</v>
      </c>
      <c r="BY103" s="1">
        <f>KPP!BY103-'Kppa 0.2.3'!BY103</f>
        <v>0</v>
      </c>
      <c r="BZ103" s="1">
        <f>KPP!BZ103-'Kppa 0.2.3'!BZ103</f>
        <v>0</v>
      </c>
      <c r="CA103" s="1">
        <f>KPP!CA103-'Kppa 0.2.3'!CA103</f>
        <v>0</v>
      </c>
      <c r="CB103" s="1">
        <f>KPP!CB103-'Kppa 0.2.3'!CB103</f>
        <v>0</v>
      </c>
    </row>
    <row r="104" spans="1:80" x14ac:dyDescent="0.2">
      <c r="A104" s="1">
        <f>KPP!A104-'Kppa 0.2.3'!A104</f>
        <v>0</v>
      </c>
      <c r="B104" s="1">
        <f>KPP!B104-'Kppa 0.2.3'!B104</f>
        <v>1.1236799420930033E-4</v>
      </c>
      <c r="C104" s="1">
        <f>KPP!C104-'Kppa 0.2.3'!C104</f>
        <v>1.634006877160657E-6</v>
      </c>
      <c r="D104" s="1">
        <f>KPP!D104-'Kppa 0.2.3'!D104</f>
        <v>6.1379471452910339E-4</v>
      </c>
      <c r="E104" s="1">
        <f>KPP!E104-'Kppa 0.2.3'!E104</f>
        <v>8.7750013207110039E-4</v>
      </c>
      <c r="F104" s="1">
        <f>KPP!F104-'Kppa 0.2.3'!F104</f>
        <v>1.4776004297565939E-3</v>
      </c>
      <c r="G104" s="1">
        <f>KPP!G104-'Kppa 0.2.3'!G104</f>
        <v>1.229449319260497E-3</v>
      </c>
      <c r="H104" s="1">
        <f>KPP!H104-'Kppa 0.2.3'!H104</f>
        <v>-6.7151304229805947E-6</v>
      </c>
      <c r="I104" s="1">
        <f>KPP!I104-'Kppa 0.2.3'!I104</f>
        <v>-2.47912849349885E-5</v>
      </c>
      <c r="J104" s="1">
        <f>KPP!J104-'Kppa 0.2.3'!J104</f>
        <v>-1.123672491513102E-4</v>
      </c>
      <c r="K104" s="1">
        <f>KPP!K104-'Kppa 0.2.3'!K104</f>
        <v>1.5137398461360883E-17</v>
      </c>
      <c r="L104" s="1">
        <f>KPP!L104-'Kppa 0.2.3'!L104</f>
        <v>-4.3320497336789276E-5</v>
      </c>
      <c r="M104" s="1">
        <f>KPP!M104-'Kppa 0.2.3'!M104</f>
        <v>-5.9603662500800804E-24</v>
      </c>
      <c r="N104" s="1">
        <f>KPP!N104-'Kppa 0.2.3'!N104</f>
        <v>5.7639208103739924E-5</v>
      </c>
      <c r="O104" s="1">
        <f>KPP!O104-'Kppa 0.2.3'!O104</f>
        <v>1.291279183931399E-4</v>
      </c>
      <c r="P104" s="1">
        <f>KPP!P104-'Kppa 0.2.3'!P104</f>
        <v>-3.5652294030779948E-9</v>
      </c>
      <c r="Q104" s="1">
        <f>KPP!Q104-'Kppa 0.2.3'!Q104</f>
        <v>-2.8189093364379007E-13</v>
      </c>
      <c r="R104" s="1">
        <f>KPP!R104-'Kppa 0.2.3'!R104</f>
        <v>-2.048942673128799E-3</v>
      </c>
      <c r="S104" s="1">
        <f>KPP!S104-'Kppa 0.2.3'!S104</f>
        <v>3.814800318100021E-8</v>
      </c>
      <c r="T104" s="1">
        <f>KPP!T104-'Kppa 0.2.3'!T104</f>
        <v>1.4618443952652961E-7</v>
      </c>
      <c r="U104" s="1">
        <f>KPP!U104-'Kppa 0.2.3'!U104</f>
        <v>-3.6804250051009936E-5</v>
      </c>
      <c r="V104" s="1">
        <f>KPP!V104-'Kppa 0.2.3'!V104</f>
        <v>-6.6274837591801103E-6</v>
      </c>
      <c r="W104" s="1">
        <f>KPP!W104-'Kppa 0.2.3'!W104</f>
        <v>-2.1500618377514989E-14</v>
      </c>
      <c r="X104" s="1">
        <f>KPP!X104-'Kppa 0.2.3'!X104</f>
        <v>-2.9850779801416013E-13</v>
      </c>
      <c r="Y104" s="1">
        <f>KPP!Y104-'Kppa 0.2.3'!Y104</f>
        <v>-2.0927125751362497E-32</v>
      </c>
      <c r="Z104" s="1">
        <f>KPP!Z104-'Kppa 0.2.3'!Z104</f>
        <v>1.7571404149236021E-6</v>
      </c>
      <c r="AA104" s="1">
        <f>KPP!AA104-'Kppa 0.2.3'!AA104</f>
        <v>4.4292981507159865E-5</v>
      </c>
      <c r="AB104" s="1">
        <f>KPP!AB104-'Kppa 0.2.3'!AB104</f>
        <v>4.3448831334909914E-11</v>
      </c>
      <c r="AC104" s="1">
        <f>KPP!AC104-'Kppa 0.2.3'!AC104</f>
        <v>-2.7538770073415005E-27</v>
      </c>
      <c r="AD104" s="1">
        <f>KPP!AD104-'Kppa 0.2.3'!AD104</f>
        <v>-2.3803749274860014E-5</v>
      </c>
      <c r="AE104" s="1">
        <f>KPP!AE104-'Kppa 0.2.3'!AE104</f>
        <v>-6.4850827540457985E-8</v>
      </c>
      <c r="AF104" s="1">
        <f>KPP!AF104-'Kppa 0.2.3'!AF104</f>
        <v>-4.9907812107960987E-10</v>
      </c>
      <c r="AG104" s="1">
        <f>KPP!AG104-'Kppa 0.2.3'!AG104</f>
        <v>-4.0601613671805004E-12</v>
      </c>
      <c r="AH104" s="1">
        <f>KPP!AH104-'Kppa 0.2.3'!AH104</f>
        <v>-9.6710243364396993E-13</v>
      </c>
      <c r="AI104" s="1">
        <f>KPP!AI104-'Kppa 0.2.3'!AI104</f>
        <v>-2.5669835614196994E-12</v>
      </c>
      <c r="AJ104" s="1">
        <f>KPP!AJ104-'Kppa 0.2.3'!AJ104</f>
        <v>-3.2138159361461005E-11</v>
      </c>
      <c r="AK104" s="1">
        <f>KPP!AK104-'Kppa 0.2.3'!AK104</f>
        <v>-3.7866212297854995E-10</v>
      </c>
      <c r="AL104" s="1">
        <f>KPP!AL104-'Kppa 0.2.3'!AL104</f>
        <v>2.0296633775896073E-5</v>
      </c>
      <c r="AM104" s="1">
        <f>KPP!AM104-'Kppa 0.2.3'!AM104</f>
        <v>-2.0596762874191992E-11</v>
      </c>
      <c r="AN104" s="1">
        <f>KPP!AN104-'Kppa 0.2.3'!AN104</f>
        <v>-1.0926817234395003E-12</v>
      </c>
      <c r="AO104" s="1">
        <f>KPP!AO104-'Kppa 0.2.3'!AO104</f>
        <v>-4.434515198669664E-4</v>
      </c>
      <c r="AP104" s="1">
        <f>KPP!AP104-'Kppa 0.2.3'!AP104</f>
        <v>-3.7472251209577984E-11</v>
      </c>
      <c r="AQ104" s="1">
        <f>KPP!AQ104-'Kppa 0.2.3'!AQ104</f>
        <v>-1.3586262480060063E-4</v>
      </c>
      <c r="AR104" s="1">
        <f>KPP!AR104-'Kppa 0.2.3'!AR104</f>
        <v>-9.5500296757991543E-5</v>
      </c>
      <c r="AS104" s="1">
        <f>KPP!AS104-'Kppa 0.2.3'!AS104</f>
        <v>-2.4957654830435915E-14</v>
      </c>
      <c r="AT104" s="1">
        <f>KPP!AT104-'Kppa 0.2.3'!AT104</f>
        <v>-4.9612866857690188E-7</v>
      </c>
      <c r="AU104" s="1">
        <f>KPP!AU104-'Kppa 0.2.3'!AU104</f>
        <v>-2.7929617441133947E-14</v>
      </c>
      <c r="AV104" s="1" t="e">
        <f>KPP!AV104-'Kppa 0.2.3'!AV104</f>
        <v>#VALUE!</v>
      </c>
      <c r="AW104" s="1">
        <f>KPP!AW104-'Kppa 0.2.3'!AW104</f>
        <v>-9.5343065217602347E-9</v>
      </c>
      <c r="AX104" s="1">
        <f>KPP!AX104-'Kppa 0.2.3'!AX104</f>
        <v>0</v>
      </c>
      <c r="AY104" s="1">
        <f>KPP!AY104-'Kppa 0.2.3'!AY104</f>
        <v>-1.1337167057881421E-43</v>
      </c>
      <c r="AZ104" s="1">
        <f>KPP!AZ104-'Kppa 0.2.3'!AZ104</f>
        <v>-1.3876725095895501E-53</v>
      </c>
      <c r="BA104" s="1" t="e">
        <f>KPP!BA104-'Kppa 0.2.3'!BA104</f>
        <v>#VALUE!</v>
      </c>
      <c r="BB104" s="1">
        <f>KPP!BB104-'Kppa 0.2.3'!BB104</f>
        <v>0</v>
      </c>
      <c r="BC104" s="1">
        <f>KPP!BC104-'Kppa 0.2.3'!BC104</f>
        <v>-1.1254629167893798E-30</v>
      </c>
      <c r="BD104" s="1">
        <f>KPP!BD104-'Kppa 0.2.3'!BD104</f>
        <v>-3.2978366175070214E-6</v>
      </c>
      <c r="BE104" s="1">
        <f>KPP!BE104-'Kppa 0.2.3'!BE104</f>
        <v>-2.6379263977220277E-5</v>
      </c>
      <c r="BF104" s="1">
        <f>KPP!BF104-'Kppa 0.2.3'!BF104</f>
        <v>-1.6867071507147994E-6</v>
      </c>
      <c r="BG104" s="1">
        <f>KPP!BG104-'Kppa 0.2.3'!BG104</f>
        <v>1.3025396621990097E-12</v>
      </c>
      <c r="BH104" s="1">
        <f>KPP!BH104-'Kppa 0.2.3'!BH104</f>
        <v>9.0772787950140063E-6</v>
      </c>
      <c r="BI104" s="1">
        <f>KPP!BI104-'Kppa 0.2.3'!BI104</f>
        <v>-7.4169611090789747E-5</v>
      </c>
      <c r="BJ104" s="1">
        <f>KPP!BJ104-'Kppa 0.2.3'!BJ104</f>
        <v>-1.1906707743929983E-7</v>
      </c>
      <c r="BK104" s="1">
        <f>KPP!BK104-'Kppa 0.2.3'!BK104</f>
        <v>6.1141771763401076E-4</v>
      </c>
      <c r="BL104" s="1">
        <f>KPP!BL104-'Kppa 0.2.3'!BL104</f>
        <v>1.9421867011126009E-6</v>
      </c>
      <c r="BM104" s="1">
        <f>KPP!BM104-'Kppa 0.2.3'!BM104</f>
        <v>-2.488190707258194E-9</v>
      </c>
      <c r="BN104" s="1">
        <f>KPP!BN104-'Kppa 0.2.3'!BN104</f>
        <v>-1.4664262116573001E-16</v>
      </c>
      <c r="BO104" s="1">
        <f>KPP!BO104-'Kppa 0.2.3'!BO104</f>
        <v>2.3141131514290005E-7</v>
      </c>
      <c r="BP104" s="1">
        <f>KPP!BP104-'Kppa 0.2.3'!BP104</f>
        <v>-1.3749829638165981E-12</v>
      </c>
      <c r="BQ104" s="1">
        <f>KPP!BQ104-'Kppa 0.2.3'!BQ104</f>
        <v>7.6278941197810319E-8</v>
      </c>
      <c r="BR104" s="1">
        <f>KPP!BR104-'Kppa 0.2.3'!BR104</f>
        <v>-5.2124862025429788E-7</v>
      </c>
      <c r="BS104" s="1">
        <f>KPP!BS104-'Kppa 0.2.3'!BS104</f>
        <v>-9.9033472652000111E-6</v>
      </c>
      <c r="BT104" s="1">
        <f>KPP!BT104-'Kppa 0.2.3'!BT104</f>
        <v>5.1679309459830554E-8</v>
      </c>
      <c r="BU104" s="1">
        <f>KPP!BU104-'Kppa 0.2.3'!BU104</f>
        <v>7.4292268361540536E-8</v>
      </c>
      <c r="BV104" s="1">
        <f>KPP!BV104-'Kppa 0.2.3'!BV104</f>
        <v>9.8088003113019774E-8</v>
      </c>
      <c r="BW104" s="1">
        <f>KPP!BW104-'Kppa 0.2.3'!BW104</f>
        <v>1.5894935630631038E-8</v>
      </c>
      <c r="BX104" s="1">
        <f>KPP!BX104-'Kppa 0.2.3'!BX104</f>
        <v>0</v>
      </c>
      <c r="BY104" s="1">
        <f>KPP!BY104-'Kppa 0.2.3'!BY104</f>
        <v>0</v>
      </c>
      <c r="BZ104" s="1">
        <f>KPP!BZ104-'Kppa 0.2.3'!BZ104</f>
        <v>0</v>
      </c>
      <c r="CA104" s="1">
        <f>KPP!CA104-'Kppa 0.2.3'!CA104</f>
        <v>0</v>
      </c>
      <c r="CB104" s="1">
        <f>KPP!CB104-'Kppa 0.2.3'!CB104</f>
        <v>0</v>
      </c>
    </row>
    <row r="105" spans="1:80" x14ac:dyDescent="0.2">
      <c r="A105" s="1">
        <f>KPP!A105-'Kppa 0.2.3'!A105</f>
        <v>0</v>
      </c>
      <c r="B105" s="1">
        <f>KPP!B105-'Kppa 0.2.3'!B105</f>
        <v>1.1263560461970135E-4</v>
      </c>
      <c r="C105" s="1">
        <f>KPP!C105-'Kppa 0.2.3'!C105</f>
        <v>1.6354664145300929E-6</v>
      </c>
      <c r="D105" s="1">
        <f>KPP!D105-'Kppa 0.2.3'!D105</f>
        <v>6.1843167979289126E-4</v>
      </c>
      <c r="E105" s="1">
        <f>KPP!E105-'Kppa 0.2.3'!E105</f>
        <v>8.8117641748270553E-4</v>
      </c>
      <c r="F105" s="1">
        <f>KPP!F105-'Kppa 0.2.3'!F105</f>
        <v>1.4847387399951964E-3</v>
      </c>
      <c r="G105" s="1">
        <f>KPP!G105-'Kppa 0.2.3'!G105</f>
        <v>1.2341371318808012E-3</v>
      </c>
      <c r="H105" s="1">
        <f>KPP!H105-'Kppa 0.2.3'!H105</f>
        <v>-6.7161822515596908E-6</v>
      </c>
      <c r="I105" s="1">
        <f>KPP!I105-'Kppa 0.2.3'!I105</f>
        <v>-2.4794444264009119E-5</v>
      </c>
      <c r="J105" s="1">
        <f>KPP!J105-'Kppa 0.2.3'!J105</f>
        <v>-1.1263485956170948E-4</v>
      </c>
      <c r="K105" s="1">
        <f>KPP!K105-'Kppa 0.2.3'!K105</f>
        <v>2.0180230298200291E-18</v>
      </c>
      <c r="L105" s="1">
        <f>KPP!L105-'Kppa 0.2.3'!L105</f>
        <v>-4.4184140291469477E-5</v>
      </c>
      <c r="M105" s="1">
        <f>KPP!M105-'Kppa 0.2.3'!M105</f>
        <v>-5.0175071978300299E-24</v>
      </c>
      <c r="N105" s="1">
        <f>KPP!N105-'Kppa 0.2.3'!N105</f>
        <v>5.207132340635974E-5</v>
      </c>
      <c r="O105" s="1">
        <f>KPP!O105-'Kppa 0.2.3'!O105</f>
        <v>1.2290282528593013E-4</v>
      </c>
      <c r="P105" s="1">
        <f>KPP!P105-'Kppa 0.2.3'!P105</f>
        <v>-3.425507781519004E-9</v>
      </c>
      <c r="Q105" s="1">
        <f>KPP!Q105-'Kppa 0.2.3'!Q105</f>
        <v>-2.6323925724234993E-13</v>
      </c>
      <c r="R105" s="1">
        <f>KPP!R105-'Kppa 0.2.3'!R105</f>
        <v>-2.0321373311547007E-3</v>
      </c>
      <c r="S105" s="1">
        <f>KPP!S105-'Kppa 0.2.3'!S105</f>
        <v>-8.1878044798030809E-9</v>
      </c>
      <c r="T105" s="1">
        <f>KPP!T105-'Kppa 0.2.3'!T105</f>
        <v>8.8122990285599834E-8</v>
      </c>
      <c r="U105" s="1">
        <f>KPP!U105-'Kppa 0.2.3'!U105</f>
        <v>-3.6812640204369985E-5</v>
      </c>
      <c r="V105" s="1">
        <f>KPP!V105-'Kppa 0.2.3'!V105</f>
        <v>-6.4135990255470961E-6</v>
      </c>
      <c r="W105" s="1">
        <f>KPP!W105-'Kppa 0.2.3'!W105</f>
        <v>-4.0788322631482986E-15</v>
      </c>
      <c r="X105" s="1">
        <f>KPP!X105-'Kppa 0.2.3'!X105</f>
        <v>-2.4353013805780605E-13</v>
      </c>
      <c r="Y105" s="1">
        <f>KPP!Y105-'Kppa 0.2.3'!Y105</f>
        <v>-1.12422821006952E-32</v>
      </c>
      <c r="Z105" s="1">
        <f>KPP!Z105-'Kppa 0.2.3'!Z105</f>
        <v>2.5259423878760044E-7</v>
      </c>
      <c r="AA105" s="1">
        <f>KPP!AA105-'Kppa 0.2.3'!AA105</f>
        <v>4.4015473946060028E-5</v>
      </c>
      <c r="AB105" s="1">
        <f>KPP!AB105-'Kppa 0.2.3'!AB105</f>
        <v>4.0608013836049836E-12</v>
      </c>
      <c r="AC105" s="1">
        <f>KPP!AC105-'Kppa 0.2.3'!AC105</f>
        <v>-4.492361848157003E-28</v>
      </c>
      <c r="AD105" s="1">
        <f>KPP!AD105-'Kppa 0.2.3'!AD105</f>
        <v>-2.3844694860399984E-5</v>
      </c>
      <c r="AE105" s="1">
        <f>KPP!AE105-'Kppa 0.2.3'!AE105</f>
        <v>-5.9760144470042981E-8</v>
      </c>
      <c r="AF105" s="1">
        <f>KPP!AF105-'Kppa 0.2.3'!AF105</f>
        <v>-4.4304807745366982E-10</v>
      </c>
      <c r="AG105" s="1">
        <f>KPP!AG105-'Kppa 0.2.3'!AG105</f>
        <v>-3.6733986742476987E-12</v>
      </c>
      <c r="AH105" s="1">
        <f>KPP!AH105-'Kppa 0.2.3'!AH105</f>
        <v>-8.9981420901915006E-13</v>
      </c>
      <c r="AI105" s="1">
        <f>KPP!AI105-'Kppa 0.2.3'!AI105</f>
        <v>-8.9029159303916988E-14</v>
      </c>
      <c r="AJ105" s="1">
        <f>KPP!AJ105-'Kppa 0.2.3'!AJ105</f>
        <v>-2.7857725692799997E-11</v>
      </c>
      <c r="AK105" s="1">
        <f>KPP!AK105-'Kppa 0.2.3'!AK105</f>
        <v>-1.1602141190806998E-11</v>
      </c>
      <c r="AL105" s="1">
        <f>KPP!AL105-'Kppa 0.2.3'!AL105</f>
        <v>2.005068500595601E-5</v>
      </c>
      <c r="AM105" s="1">
        <f>KPP!AM105-'Kppa 0.2.3'!AM105</f>
        <v>-1.8263971882705003E-11</v>
      </c>
      <c r="AN105" s="1">
        <f>KPP!AN105-'Kppa 0.2.3'!AN105</f>
        <v>-5.727974467298007E-14</v>
      </c>
      <c r="AO105" s="1">
        <f>KPP!AO105-'Kppa 0.2.3'!AO105</f>
        <v>-4.7156364862305233E-4</v>
      </c>
      <c r="AP105" s="1">
        <f>KPP!AP105-'Kppa 0.2.3'!AP105</f>
        <v>-3.2604085893668998E-11</v>
      </c>
      <c r="AQ105" s="1">
        <f>KPP!AQ105-'Kppa 0.2.3'!AQ105</f>
        <v>-1.3918742845979784E-4</v>
      </c>
      <c r="AR105" s="1">
        <f>KPP!AR105-'Kppa 0.2.3'!AR105</f>
        <v>-8.9580819574996973E-5</v>
      </c>
      <c r="AS105" s="1">
        <f>KPP!AS105-'Kppa 0.2.3'!AS105</f>
        <v>-1.9954042214742893E-14</v>
      </c>
      <c r="AT105" s="1">
        <f>KPP!AT105-'Kppa 0.2.3'!AT105</f>
        <v>-5.0333930616059996E-7</v>
      </c>
      <c r="AU105" s="1">
        <f>KPP!AU105-'Kppa 0.2.3'!AU105</f>
        <v>-5.9781091932709942E-15</v>
      </c>
      <c r="AV105" s="1" t="e">
        <f>KPP!AV105-'Kppa 0.2.3'!AV105</f>
        <v>#VALUE!</v>
      </c>
      <c r="AW105" s="1">
        <f>KPP!AW105-'Kppa 0.2.3'!AW105</f>
        <v>-8.3238269201998846E-10</v>
      </c>
      <c r="AX105" s="1">
        <f>KPP!AX105-'Kppa 0.2.3'!AX105</f>
        <v>0</v>
      </c>
      <c r="AY105" s="1">
        <f>KPP!AY105-'Kppa 0.2.3'!AY105</f>
        <v>-4.9367841212152889E-44</v>
      </c>
      <c r="AZ105" s="1">
        <f>KPP!AZ105-'Kppa 0.2.3'!AZ105</f>
        <v>-4.83849924764541E-54</v>
      </c>
      <c r="BA105" s="1" t="e">
        <f>KPP!BA105-'Kppa 0.2.3'!BA105</f>
        <v>#VALUE!</v>
      </c>
      <c r="BB105" s="1">
        <f>KPP!BB105-'Kppa 0.2.3'!BB105</f>
        <v>0</v>
      </c>
      <c r="BC105" s="1">
        <f>KPP!BC105-'Kppa 0.2.3'!BC105</f>
        <v>-6.4626222453118919E-31</v>
      </c>
      <c r="BD105" s="1">
        <f>KPP!BD105-'Kppa 0.2.3'!BD105</f>
        <v>-1.8260800198220597E-6</v>
      </c>
      <c r="BE105" s="1">
        <f>KPP!BE105-'Kppa 0.2.3'!BE105</f>
        <v>-2.4164450351819768E-5</v>
      </c>
      <c r="BF105" s="1">
        <f>KPP!BF105-'Kppa 0.2.3'!BF105</f>
        <v>-1.6222241197357017E-6</v>
      </c>
      <c r="BG105" s="1">
        <f>KPP!BG105-'Kppa 0.2.3'!BG105</f>
        <v>2.1250898195400733E-13</v>
      </c>
      <c r="BH105" s="1">
        <f>KPP!BH105-'Kppa 0.2.3'!BH105</f>
        <v>8.9772401134210274E-6</v>
      </c>
      <c r="BI105" s="1">
        <f>KPP!BI105-'Kppa 0.2.3'!BI105</f>
        <v>-7.3898199458070045E-5</v>
      </c>
      <c r="BJ105" s="1">
        <f>KPP!BJ105-'Kppa 0.2.3'!BJ105</f>
        <v>-1.1953315737019975E-7</v>
      </c>
      <c r="BK105" s="1">
        <f>KPP!BK105-'Kppa 0.2.3'!BK105</f>
        <v>5.788131526610063E-4</v>
      </c>
      <c r="BL105" s="1">
        <f>KPP!BL105-'Kppa 0.2.3'!BL105</f>
        <v>2.5437817705920039E-7</v>
      </c>
      <c r="BM105" s="1">
        <f>KPP!BM105-'Kppa 0.2.3'!BM105</f>
        <v>-1.190994713453395E-9</v>
      </c>
      <c r="BN105" s="1">
        <f>KPP!BN105-'Kppa 0.2.3'!BN105</f>
        <v>-1.4084488113805003E-16</v>
      </c>
      <c r="BO105" s="1">
        <f>KPP!BO105-'Kppa 0.2.3'!BO105</f>
        <v>1.5688038324290006E-7</v>
      </c>
      <c r="BP105" s="1">
        <f>KPP!BP105-'Kppa 0.2.3'!BP105</f>
        <v>-1.4116780053540985E-12</v>
      </c>
      <c r="BQ105" s="1">
        <f>KPP!BQ105-'Kppa 0.2.3'!BQ105</f>
        <v>1.0608633897282996E-7</v>
      </c>
      <c r="BR105" s="1">
        <f>KPP!BR105-'Kppa 0.2.3'!BR105</f>
        <v>-3.1145158424919289E-8</v>
      </c>
      <c r="BS105" s="1">
        <f>KPP!BS105-'Kppa 0.2.3'!BS105</f>
        <v>-2.8428749853197377E-6</v>
      </c>
      <c r="BT105" s="1">
        <f>KPP!BT105-'Kppa 0.2.3'!BT105</f>
        <v>3.091608102880186E-8</v>
      </c>
      <c r="BU105" s="1">
        <f>KPP!BU105-'Kppa 0.2.3'!BU105</f>
        <v>5.1951379496709873E-8</v>
      </c>
      <c r="BV105" s="1">
        <f>KPP!BV105-'Kppa 0.2.3'!BV105</f>
        <v>8.4063654450219869E-8</v>
      </c>
      <c r="BW105" s="1">
        <f>KPP!BW105-'Kppa 0.2.3'!BW105</f>
        <v>2.1818815184881017E-9</v>
      </c>
      <c r="BX105" s="1">
        <f>KPP!BX105-'Kppa 0.2.3'!BX105</f>
        <v>0</v>
      </c>
      <c r="BY105" s="1">
        <f>KPP!BY105-'Kppa 0.2.3'!BY105</f>
        <v>0</v>
      </c>
      <c r="BZ105" s="1">
        <f>KPP!BZ105-'Kppa 0.2.3'!BZ105</f>
        <v>0</v>
      </c>
      <c r="CA105" s="1">
        <f>KPP!CA105-'Kppa 0.2.3'!CA105</f>
        <v>0</v>
      </c>
      <c r="CB105" s="1">
        <f>KPP!CB105-'Kppa 0.2.3'!CB105</f>
        <v>0</v>
      </c>
    </row>
    <row r="106" spans="1:80" x14ac:dyDescent="0.2">
      <c r="A106" s="1">
        <f>KPP!A106-'Kppa 0.2.3'!A106</f>
        <v>0</v>
      </c>
      <c r="B106" s="1">
        <f>KPP!B106-'Kppa 0.2.3'!B106</f>
        <v>1.1260702991270494E-4</v>
      </c>
      <c r="C106" s="1">
        <f>KPP!C106-'Kppa 0.2.3'!C106</f>
        <v>1.6328653275003019E-6</v>
      </c>
      <c r="D106" s="1">
        <f>KPP!D106-'Kppa 0.2.3'!D106</f>
        <v>6.2038987658459555E-4</v>
      </c>
      <c r="E106" s="1">
        <f>KPP!E106-'Kppa 0.2.3'!E106</f>
        <v>8.8323120425150281E-4</v>
      </c>
      <c r="F106" s="1">
        <f>KPP!F106-'Kppa 0.2.3'!F106</f>
        <v>1.4855089686969941E-3</v>
      </c>
      <c r="G106" s="1">
        <f>KPP!G106-'Kppa 0.2.3'!G106</f>
        <v>1.234917633671298E-3</v>
      </c>
      <c r="H106" s="1">
        <f>KPP!H106-'Kppa 0.2.3'!H106</f>
        <v>-6.7164517381888833E-6</v>
      </c>
      <c r="I106" s="1">
        <f>KPP!I106-'Kppa 0.2.3'!I106</f>
        <v>-2.4795252888010211E-5</v>
      </c>
      <c r="J106" s="1">
        <f>KPP!J106-'Kppa 0.2.3'!J106</f>
        <v>-1.1260628485481022E-4</v>
      </c>
      <c r="K106" s="1">
        <f>KPP!K106-'Kppa 0.2.3'!K106</f>
        <v>0.3097934199719532</v>
      </c>
      <c r="L106" s="1">
        <f>KPP!L106-'Kppa 0.2.3'!L106</f>
        <v>-4.4290961850610225E-5</v>
      </c>
      <c r="M106" s="1">
        <f>KPP!M106-'Kppa 0.2.3'!M106</f>
        <v>-4.9782320248796044E-24</v>
      </c>
      <c r="N106" s="1">
        <f>KPP!N106-'Kppa 0.2.3'!N106</f>
        <v>4.8026921259919537E-5</v>
      </c>
      <c r="O106" s="1">
        <f>KPP!O106-'Kppa 0.2.3'!O106</f>
        <v>1.1563296061709027E-4</v>
      </c>
      <c r="P106" s="1">
        <f>KPP!P106-'Kppa 0.2.3'!P106</f>
        <v>-3.2771782004731977E-9</v>
      </c>
      <c r="Q106" s="1">
        <f>KPP!Q106-'Kppa 0.2.3'!Q106</f>
        <v>-2.4858769295114016E-13</v>
      </c>
      <c r="R106" s="1">
        <f>KPP!R106-'Kppa 0.2.3'!R106</f>
        <v>-2.0260578103425998E-3</v>
      </c>
      <c r="S106" s="1">
        <f>KPP!S106-'Kppa 0.2.3'!S106</f>
        <v>-5.7981701616398795E-7</v>
      </c>
      <c r="T106" s="1">
        <f>KPP!T106-'Kppa 0.2.3'!T106</f>
        <v>7.9129353787749829E-8</v>
      </c>
      <c r="U106" s="1">
        <f>KPP!U106-'Kppa 0.2.3'!U106</f>
        <v>-3.6791136579090045E-5</v>
      </c>
      <c r="V106" s="1">
        <f>KPP!V106-'Kppa 0.2.3'!V106</f>
        <v>-6.3773904645050996E-6</v>
      </c>
      <c r="W106" s="1">
        <f>KPP!W106-'Kppa 0.2.3'!W106</f>
        <v>-2.065489231841104E-15</v>
      </c>
      <c r="X106" s="1">
        <f>KPP!X106-'Kppa 0.2.3'!X106</f>
        <v>-2.3588184517856803E-13</v>
      </c>
      <c r="Y106" s="1">
        <f>KPP!Y106-'Kppa 0.2.3'!Y106</f>
        <v>-1.02115898213264E-32</v>
      </c>
      <c r="Z106" s="1">
        <f>KPP!Z106-'Kppa 0.2.3'!Z106</f>
        <v>1.0538634427574934E-7</v>
      </c>
      <c r="AA106" s="1">
        <f>KPP!AA106-'Kppa 0.2.3'!AA106</f>
        <v>4.3446213512749951E-5</v>
      </c>
      <c r="AB106" s="1">
        <f>KPP!AB106-'Kppa 0.2.3'!AB106</f>
        <v>1.2661951334030298E-12</v>
      </c>
      <c r="AC106" s="1">
        <f>KPP!AC106-'Kppa 0.2.3'!AC106</f>
        <v>-8.093676637651984E-28</v>
      </c>
      <c r="AD106" s="1">
        <f>KPP!AD106-'Kppa 0.2.3'!AD106</f>
        <v>-2.3762042978910016E-5</v>
      </c>
      <c r="AE106" s="1">
        <f>KPP!AE106-'Kppa 0.2.3'!AE106</f>
        <v>-5.8977368686636933E-8</v>
      </c>
      <c r="AF106" s="1">
        <f>KPP!AF106-'Kppa 0.2.3'!AF106</f>
        <v>-4.3474264892490975E-10</v>
      </c>
      <c r="AG106" s="1">
        <f>KPP!AG106-'Kppa 0.2.3'!AG106</f>
        <v>-3.8652516966279991E-12</v>
      </c>
      <c r="AH106" s="1">
        <f>KPP!AH106-'Kppa 0.2.3'!AH106</f>
        <v>-1.081375036302961E-12</v>
      </c>
      <c r="AI106" s="1">
        <f>KPP!AI106-'Kppa 0.2.3'!AI106</f>
        <v>-5.8444332073834987E-15</v>
      </c>
      <c r="AJ106" s="1">
        <f>KPP!AJ106-'Kppa 0.2.3'!AJ106</f>
        <v>-2.6247812689529994E-11</v>
      </c>
      <c r="AK106" s="1">
        <f>KPP!AK106-'Kppa 0.2.3'!AK106</f>
        <v>-2.0491806922233042E-12</v>
      </c>
      <c r="AL106" s="1">
        <f>KPP!AL106-'Kppa 0.2.3'!AL106</f>
        <v>2.0244339370460978E-5</v>
      </c>
      <c r="AM106" s="1">
        <f>KPP!AM106-'Kppa 0.2.3'!AM106</f>
        <v>-1.7304527881710003E-11</v>
      </c>
      <c r="AN106" s="1">
        <f>KPP!AN106-'Kppa 0.2.3'!AN106</f>
        <v>-4.508796079603992E-15</v>
      </c>
      <c r="AO106" s="1">
        <f>KPP!AO106-'Kppa 0.2.3'!AO106</f>
        <v>-4.752789715479766E-4</v>
      </c>
      <c r="AP106" s="1">
        <f>KPP!AP106-'Kppa 0.2.3'!AP106</f>
        <v>-3.0884621551100992E-11</v>
      </c>
      <c r="AQ106" s="1">
        <f>KPP!AQ106-'Kppa 0.2.3'!AQ106</f>
        <v>-1.3962509311540167E-4</v>
      </c>
      <c r="AR106" s="1">
        <f>KPP!AR106-'Kppa 0.2.3'!AR106</f>
        <v>-8.8573286572996013E-5</v>
      </c>
      <c r="AS106" s="1">
        <f>KPP!AS106-'Kppa 0.2.3'!AS106</f>
        <v>-1.8532892624269401E-14</v>
      </c>
      <c r="AT106" s="1">
        <f>KPP!AT106-'Kppa 0.2.3'!AT106</f>
        <v>-5.0186984922649959E-7</v>
      </c>
      <c r="AU106" s="1">
        <f>KPP!AU106-'Kppa 0.2.3'!AU106</f>
        <v>-2.5287198984939918E-14</v>
      </c>
      <c r="AV106" s="1" t="e">
        <f>KPP!AV106-'Kppa 0.2.3'!AV106</f>
        <v>#VALUE!</v>
      </c>
      <c r="AW106" s="1">
        <f>KPP!AW106-'Kppa 0.2.3'!AW106</f>
        <v>5.8911575548970244E-9</v>
      </c>
      <c r="AX106" s="1">
        <f>KPP!AX106-'Kppa 0.2.3'!AX106</f>
        <v>0</v>
      </c>
      <c r="AY106" s="1">
        <f>KPP!AY106-'Kppa 0.2.3'!AY106</f>
        <v>-3.9650879530820104E-44</v>
      </c>
      <c r="AZ106" s="1">
        <f>KPP!AZ106-'Kppa 0.2.3'!AZ106</f>
        <v>-2.7237402924840399E-54</v>
      </c>
      <c r="BA106" s="1" t="e">
        <f>KPP!BA106-'Kppa 0.2.3'!BA106</f>
        <v>#VALUE!</v>
      </c>
      <c r="BB106" s="1">
        <f>KPP!BB106-'Kppa 0.2.3'!BB106</f>
        <v>0</v>
      </c>
      <c r="BC106" s="1">
        <f>KPP!BC106-'Kppa 0.2.3'!BC106</f>
        <v>-5.3601523879978588E-31</v>
      </c>
      <c r="BD106" s="1">
        <f>KPP!BD106-'Kppa 0.2.3'!BD106</f>
        <v>3.3279223275049698E-6</v>
      </c>
      <c r="BE106" s="1">
        <f>KPP!BE106-'Kppa 0.2.3'!BE106</f>
        <v>-2.1067746931370101E-5</v>
      </c>
      <c r="BF106" s="1">
        <f>KPP!BF106-'Kppa 0.2.3'!BF106</f>
        <v>-1.6019737268136004E-6</v>
      </c>
      <c r="BG106" s="1">
        <f>KPP!BG106-'Kppa 0.2.3'!BG106</f>
        <v>1.0911570796645985E-87</v>
      </c>
      <c r="BH106" s="1">
        <f>KPP!BH106-'Kppa 0.2.3'!BH106</f>
        <v>8.6477238823420084E-6</v>
      </c>
      <c r="BI106" s="1">
        <f>KPP!BI106-'Kppa 0.2.3'!BI106</f>
        <v>-7.3832141407830128E-5</v>
      </c>
      <c r="BJ106" s="1">
        <f>KPP!BJ106-'Kppa 0.2.3'!BJ106</f>
        <v>-1.1912369172756013E-7</v>
      </c>
      <c r="BK106" s="1">
        <f>KPP!BK106-'Kppa 0.2.3'!BK106</f>
        <v>5.6328226610602439E-4</v>
      </c>
      <c r="BL106" s="1">
        <f>KPP!BL106-'Kppa 0.2.3'!BL106</f>
        <v>9.150677322851064E-8</v>
      </c>
      <c r="BM106" s="1">
        <f>KPP!BM106-'Kppa 0.2.3'!BM106</f>
        <v>-1.6193624649769951E-10</v>
      </c>
      <c r="BN106" s="1">
        <f>KPP!BN106-'Kppa 0.2.3'!BN106</f>
        <v>-1.6315969029729991E-16</v>
      </c>
      <c r="BO106" s="1">
        <f>KPP!BO106-'Kppa 0.2.3'!BO106</f>
        <v>9.0248728933100967E-8</v>
      </c>
      <c r="BP106" s="1">
        <f>KPP!BP106-'Kppa 0.2.3'!BP106</f>
        <v>-1.807259587811099E-12</v>
      </c>
      <c r="BQ106" s="1">
        <f>KPP!BQ106-'Kppa 0.2.3'!BQ106</f>
        <v>1.3159264803709004E-7</v>
      </c>
      <c r="BR106" s="1">
        <f>KPP!BR106-'Kppa 0.2.3'!BR106</f>
        <v>-2.3650507222944593E-12</v>
      </c>
      <c r="BS106" s="1">
        <f>KPP!BS106-'Kppa 0.2.3'!BS106</f>
        <v>1.0144629175369915E-5</v>
      </c>
      <c r="BT106" s="1">
        <f>KPP!BT106-'Kppa 0.2.3'!BT106</f>
        <v>-1.3908861325499994E-6</v>
      </c>
      <c r="BU106" s="1">
        <f>KPP!BU106-'Kppa 0.2.3'!BU106</f>
        <v>3.007778971123042E-8</v>
      </c>
      <c r="BV106" s="1">
        <f>KPP!BV106-'Kppa 0.2.3'!BV106</f>
        <v>8.0289507609150148E-8</v>
      </c>
      <c r="BW106" s="1">
        <f>KPP!BW106-'Kppa 0.2.3'!BW106</f>
        <v>1.1335020737315004E-9</v>
      </c>
      <c r="BX106" s="1">
        <f>KPP!BX106-'Kppa 0.2.3'!BX106</f>
        <v>0</v>
      </c>
      <c r="BY106" s="1">
        <f>KPP!BY106-'Kppa 0.2.3'!BY106</f>
        <v>0</v>
      </c>
      <c r="BZ106" s="1">
        <f>KPP!BZ106-'Kppa 0.2.3'!BZ106</f>
        <v>0</v>
      </c>
      <c r="CA106" s="1">
        <f>KPP!CA106-'Kppa 0.2.3'!CA106</f>
        <v>0</v>
      </c>
      <c r="CB106" s="1">
        <f>KPP!CB106-'Kppa 0.2.3'!CB106</f>
        <v>0</v>
      </c>
    </row>
    <row r="107" spans="1:80" x14ac:dyDescent="0.2">
      <c r="A107" s="1">
        <f>KPP!A107-'Kppa 0.2.3'!A107</f>
        <v>0</v>
      </c>
      <c r="B107" s="1">
        <f>KPP!B107-'Kppa 0.2.3'!B107</f>
        <v>1.1257252108949622E-4</v>
      </c>
      <c r="C107" s="1">
        <f>KPP!C107-'Kppa 0.2.3'!C107</f>
        <v>1.6299679085800614E-6</v>
      </c>
      <c r="D107" s="1">
        <f>KPP!D107-'Kppa 0.2.3'!D107</f>
        <v>6.2177631268549305E-4</v>
      </c>
      <c r="E107" s="1">
        <f>KPP!E107-'Kppa 0.2.3'!E107</f>
        <v>8.8496317856669865E-4</v>
      </c>
      <c r="F107" s="1">
        <f>KPP!F107-'Kppa 0.2.3'!F107</f>
        <v>1.486116683371598E-3</v>
      </c>
      <c r="G107" s="1">
        <f>KPP!G107-'Kppa 0.2.3'!G107</f>
        <v>1.2356167586749026E-3</v>
      </c>
      <c r="H107" s="1">
        <f>KPP!H107-'Kppa 0.2.3'!H107</f>
        <v>-6.7168344239296185E-6</v>
      </c>
      <c r="I107" s="1">
        <f>KPP!I107-'Kppa 0.2.3'!I107</f>
        <v>-2.4796400944993024E-5</v>
      </c>
      <c r="J107" s="1">
        <f>KPP!J107-'Kppa 0.2.3'!J107</f>
        <v>-1.1257177603162926E-4</v>
      </c>
      <c r="K107" s="1" t="e">
        <f>KPP!K107-'Kppa 0.2.3'!K107</f>
        <v>#VALUE!</v>
      </c>
      <c r="L107" s="1">
        <f>KPP!L107-'Kppa 0.2.3'!L107</f>
        <v>-4.4400711750379983E-5</v>
      </c>
      <c r="M107" s="1">
        <f>KPP!M107-'Kppa 0.2.3'!M107</f>
        <v>-4.9782320249601022E-24</v>
      </c>
      <c r="N107" s="1">
        <f>KPP!N107-'Kppa 0.2.3'!N107</f>
        <v>4.7030493476809751E-5</v>
      </c>
      <c r="O107" s="1">
        <f>KPP!O107-'Kppa 0.2.3'!O107</f>
        <v>1.0799656258526002E-4</v>
      </c>
      <c r="P107" s="1">
        <f>KPP!P107-'Kppa 0.2.3'!P107</f>
        <v>-3.0592767801745024E-9</v>
      </c>
      <c r="Q107" s="1">
        <f>KPP!Q107-'Kppa 0.2.3'!Q107</f>
        <v>-2.2926173326381014E-13</v>
      </c>
      <c r="R107" s="1">
        <f>KPP!R107-'Kppa 0.2.3'!R107</f>
        <v>-2.0198821136848E-3</v>
      </c>
      <c r="S107" s="1">
        <f>KPP!S107-'Kppa 0.2.3'!S107</f>
        <v>4.9467239651002472E-7</v>
      </c>
      <c r="T107" s="1">
        <f>KPP!T107-'Kppa 0.2.3'!T107</f>
        <v>7.4168944573620098E-8</v>
      </c>
      <c r="U107" s="1">
        <f>KPP!U107-'Kppa 0.2.3'!U107</f>
        <v>-3.6767190646249922E-5</v>
      </c>
      <c r="V107" s="1">
        <f>KPP!V107-'Kppa 0.2.3'!V107</f>
        <v>-6.339600720566994E-6</v>
      </c>
      <c r="W107" s="1">
        <f>KPP!W107-'Kppa 0.2.3'!W107</f>
        <v>-2.0871916820934992E-15</v>
      </c>
      <c r="X107" s="1">
        <f>KPP!X107-'Kppa 0.2.3'!X107</f>
        <v>-2.2815581310650597E-13</v>
      </c>
      <c r="Y107" s="1">
        <f>KPP!Y107-'Kppa 0.2.3'!Y107</f>
        <v>-9.2373127137156784E-33</v>
      </c>
      <c r="Z107" s="1">
        <f>KPP!Z107-'Kppa 0.2.3'!Z107</f>
        <v>1.1728818349975001E-7</v>
      </c>
      <c r="AA107" s="1">
        <f>KPP!AA107-'Kppa 0.2.3'!AA107</f>
        <v>4.2639019712779934E-5</v>
      </c>
      <c r="AB107" s="1">
        <f>KPP!AB107-'Kppa 0.2.3'!AB107</f>
        <v>1.8194572651009851E-12</v>
      </c>
      <c r="AC107" s="1">
        <f>KPP!AC107-'Kppa 0.2.3'!AC107</f>
        <v>-8.1662057376070049E-28</v>
      </c>
      <c r="AD107" s="1">
        <f>KPP!AD107-'Kppa 0.2.3'!AD107</f>
        <v>-2.3708613445820072E-5</v>
      </c>
      <c r="AE107" s="1">
        <f>KPP!AE107-'Kppa 0.2.3'!AE107</f>
        <v>-5.8169932988116041E-8</v>
      </c>
      <c r="AF107" s="1">
        <f>KPP!AF107-'Kppa 0.2.3'!AF107</f>
        <v>-4.2623349144699999E-10</v>
      </c>
      <c r="AG107" s="1">
        <f>KPP!AG107-'Kppa 0.2.3'!AG107</f>
        <v>-4.1234420471364001E-12</v>
      </c>
      <c r="AH107" s="1">
        <f>KPP!AH107-'Kppa 0.2.3'!AH107</f>
        <v>-1.3181776262351493E-12</v>
      </c>
      <c r="AI107" s="1">
        <f>KPP!AI107-'Kppa 0.2.3'!AI107</f>
        <v>-5.3639009252428959E-15</v>
      </c>
      <c r="AJ107" s="1">
        <f>KPP!AJ107-'Kppa 0.2.3'!AJ107</f>
        <v>-2.4886273997414012E-11</v>
      </c>
      <c r="AK107" s="1">
        <f>KPP!AK107-'Kppa 0.2.3'!AK107</f>
        <v>-1.9491586838338012E-12</v>
      </c>
      <c r="AL107" s="1">
        <f>KPP!AL107-'Kppa 0.2.3'!AL107</f>
        <v>2.021726135784704E-5</v>
      </c>
      <c r="AM107" s="1">
        <f>KPP!AM107-'Kppa 0.2.3'!AM107</f>
        <v>-1.6050657782901605E-11</v>
      </c>
      <c r="AN107" s="1">
        <f>KPP!AN107-'Kppa 0.2.3'!AN107</f>
        <v>-4.3024939161454082E-15</v>
      </c>
      <c r="AO107" s="1">
        <f>KPP!AO107-'Kppa 0.2.3'!AO107</f>
        <v>-4.7879634573699814E-4</v>
      </c>
      <c r="AP107" s="1">
        <f>KPP!AP107-'Kppa 0.2.3'!AP107</f>
        <v>-2.8692554974771006E-11</v>
      </c>
      <c r="AQ107" s="1">
        <f>KPP!AQ107-'Kppa 0.2.3'!AQ107</f>
        <v>-1.4007910396939688E-4</v>
      </c>
      <c r="AR107" s="1">
        <f>KPP!AR107-'Kppa 0.2.3'!AR107</f>
        <v>-8.6498304528004333E-5</v>
      </c>
      <c r="AS107" s="1">
        <f>KPP!AS107-'Kppa 0.2.3'!AS107</f>
        <v>-1.7166413985355605E-14</v>
      </c>
      <c r="AT107" s="1">
        <f>KPP!AT107-'Kppa 0.2.3'!AT107</f>
        <v>-4.9761926025769886E-7</v>
      </c>
      <c r="AU107" s="1">
        <f>KPP!AU107-'Kppa 0.2.3'!AU107</f>
        <v>-2.5512512045621062E-14</v>
      </c>
      <c r="AV107" s="1" t="e">
        <f>KPP!AV107-'Kppa 0.2.3'!AV107</f>
        <v>#VALUE!</v>
      </c>
      <c r="AW107" s="1">
        <f>KPP!AW107-'Kppa 0.2.3'!AW107</f>
        <v>5.2242782365959926E-9</v>
      </c>
      <c r="AX107" s="1">
        <f>KPP!AX107-'Kppa 0.2.3'!AX107</f>
        <v>0</v>
      </c>
      <c r="AY107" s="1">
        <f>KPP!AY107-'Kppa 0.2.3'!AY107</f>
        <v>-3.0458913688712796E-44</v>
      </c>
      <c r="AZ107" s="1">
        <f>KPP!AZ107-'Kppa 0.2.3'!AZ107</f>
        <v>-1.3751973976603699E-54</v>
      </c>
      <c r="BA107" s="1" t="e">
        <f>KPP!BA107-'Kppa 0.2.3'!BA107</f>
        <v>#VALUE!</v>
      </c>
      <c r="BB107" s="1">
        <f>KPP!BB107-'Kppa 0.2.3'!BB107</f>
        <v>0</v>
      </c>
      <c r="BC107" s="1">
        <f>KPP!BC107-'Kppa 0.2.3'!BC107</f>
        <v>-4.4380224353736294E-31</v>
      </c>
      <c r="BD107" s="1">
        <f>KPP!BD107-'Kppa 0.2.3'!BD107</f>
        <v>8.5939402492500854E-6</v>
      </c>
      <c r="BE107" s="1">
        <f>KPP!BE107-'Kppa 0.2.3'!BE107</f>
        <v>-1.9603054647419817E-5</v>
      </c>
      <c r="BF107" s="1">
        <f>KPP!BF107-'Kppa 0.2.3'!BF107</f>
        <v>-1.5800605965818008E-6</v>
      </c>
      <c r="BG107" s="1">
        <f>KPP!BG107-'Kppa 0.2.3'!BG107</f>
        <v>-26.627394733736111</v>
      </c>
      <c r="BH107" s="1">
        <f>KPP!BH107-'Kppa 0.2.3'!BH107</f>
        <v>8.2471168187770003E-6</v>
      </c>
      <c r="BI107" s="1">
        <f>KPP!BI107-'Kppa 0.2.3'!BI107</f>
        <v>-7.3766591230149756E-5</v>
      </c>
      <c r="BJ107" s="1">
        <f>KPP!BJ107-'Kppa 0.2.3'!BJ107</f>
        <v>-1.1831759155430997E-7</v>
      </c>
      <c r="BK107" s="1">
        <f>KPP!BK107-'Kppa 0.2.3'!BK107</f>
        <v>5.4030021118800509E-4</v>
      </c>
      <c r="BL107" s="1">
        <f>KPP!BL107-'Kppa 0.2.3'!BL107</f>
        <v>9.1594007541520093E-8</v>
      </c>
      <c r="BM107" s="1">
        <f>KPP!BM107-'Kppa 0.2.3'!BM107</f>
        <v>-1.6533561912140112E-10</v>
      </c>
      <c r="BN107" s="1">
        <f>KPP!BN107-'Kppa 0.2.3'!BN107</f>
        <v>-1.4996784796238997E-16</v>
      </c>
      <c r="BO107" s="1">
        <f>KPP!BO107-'Kppa 0.2.3'!BO107</f>
        <v>7.9445076374200593E-8</v>
      </c>
      <c r="BP107" s="1">
        <f>KPP!BP107-'Kppa 0.2.3'!BP107</f>
        <v>-1.7239906869511949E-12</v>
      </c>
      <c r="BQ107" s="1">
        <f>KPP!BQ107-'Kppa 0.2.3'!BQ107</f>
        <v>1.1583147606384009E-7</v>
      </c>
      <c r="BR107" s="1">
        <f>KPP!BR107-'Kppa 0.2.3'!BR107</f>
        <v>8.8821411280004906E-11</v>
      </c>
      <c r="BS107" s="1">
        <f>KPP!BS107-'Kppa 0.2.3'!BS107</f>
        <v>1.4260905240199954E-5</v>
      </c>
      <c r="BT107" s="1">
        <f>KPP!BT107-'Kppa 0.2.3'!BT107</f>
        <v>-1.1158824854969962E-6</v>
      </c>
      <c r="BU107" s="1">
        <f>KPP!BU107-'Kppa 0.2.3'!BU107</f>
        <v>2.3652541924029919E-8</v>
      </c>
      <c r="BV107" s="1">
        <f>KPP!BV107-'Kppa 0.2.3'!BV107</f>
        <v>7.0267204248210328E-8</v>
      </c>
      <c r="BW107" s="1">
        <f>KPP!BW107-'Kppa 0.2.3'!BW107</f>
        <v>1.1400361360855976E-9</v>
      </c>
      <c r="BX107" s="1">
        <f>KPP!BX107-'Kppa 0.2.3'!BX107</f>
        <v>0</v>
      </c>
      <c r="BY107" s="1">
        <f>KPP!BY107-'Kppa 0.2.3'!BY107</f>
        <v>0</v>
      </c>
      <c r="BZ107" s="1">
        <f>KPP!BZ107-'Kppa 0.2.3'!BZ107</f>
        <v>0</v>
      </c>
      <c r="CA107" s="1">
        <f>KPP!CA107-'Kppa 0.2.3'!CA107</f>
        <v>0</v>
      </c>
      <c r="CB107" s="1">
        <f>KPP!CB107-'Kppa 0.2.3'!CB107</f>
        <v>0</v>
      </c>
    </row>
    <row r="108" spans="1:80" x14ac:dyDescent="0.2">
      <c r="A108" s="1">
        <f>KPP!A108-'Kppa 0.2.3'!A108</f>
        <v>0</v>
      </c>
      <c r="B108" s="1">
        <f>KPP!B108-'Kppa 0.2.3'!B108</f>
        <v>1.1253484040650574E-4</v>
      </c>
      <c r="C108" s="1">
        <f>KPP!C108-'Kppa 0.2.3'!C108</f>
        <v>1.6269569129093858E-6</v>
      </c>
      <c r="D108" s="1">
        <f>KPP!D108-'Kppa 0.2.3'!D108</f>
        <v>6.2292663929149061E-4</v>
      </c>
      <c r="E108" s="1">
        <f>KPP!E108-'Kppa 0.2.3'!E108</f>
        <v>8.8641310515100158E-4</v>
      </c>
      <c r="F108" s="1">
        <f>KPP!F108-'Kppa 0.2.3'!F108</f>
        <v>1.4866555690235955E-3</v>
      </c>
      <c r="G108" s="1">
        <f>KPP!G108-'Kppa 0.2.3'!G108</f>
        <v>1.2362414515319983E-3</v>
      </c>
      <c r="H108" s="1">
        <f>KPP!H108-'Kppa 0.2.3'!H108</f>
        <v>-6.7172102910292159E-6</v>
      </c>
      <c r="I108" s="1">
        <f>KPP!I108-'Kppa 0.2.3'!I108</f>
        <v>-2.4797528547004788E-5</v>
      </c>
      <c r="J108" s="1">
        <f>KPP!J108-'Kppa 0.2.3'!J108</f>
        <v>-1.1253409534859975E-4</v>
      </c>
      <c r="K108" s="1">
        <f>KPP!K108-'Kppa 0.2.3'!K108</f>
        <v>223.32691149141664</v>
      </c>
      <c r="L108" s="1">
        <f>KPP!L108-'Kppa 0.2.3'!L108</f>
        <v>-4.4508647612130116E-5</v>
      </c>
      <c r="M108" s="1">
        <f>KPP!M108-'Kppa 0.2.3'!M108</f>
        <v>-4.9782320250398478E-24</v>
      </c>
      <c r="N108" s="1">
        <f>KPP!N108-'Kppa 0.2.3'!N108</f>
        <v>4.6963491700439605E-5</v>
      </c>
      <c r="O108" s="1">
        <f>KPP!O108-'Kppa 0.2.3'!O108</f>
        <v>1.0098960108426017E-4</v>
      </c>
      <c r="P108" s="1">
        <f>KPP!P108-'Kppa 0.2.3'!P108</f>
        <v>-2.8476350855787028E-9</v>
      </c>
      <c r="Q108" s="1">
        <f>KPP!Q108-'Kppa 0.2.3'!Q108</f>
        <v>-2.1094286941545968E-13</v>
      </c>
      <c r="R108" s="1">
        <f>KPP!R108-'Kppa 0.2.3'!R108</f>
        <v>-2.0136126035327998E-3</v>
      </c>
      <c r="S108" s="1">
        <f>KPP!S108-'Kppa 0.2.3'!S108</f>
        <v>1.1089518613299808E-6</v>
      </c>
      <c r="T108" s="1">
        <f>KPP!T108-'Kppa 0.2.3'!T108</f>
        <v>6.9456312949440769E-8</v>
      </c>
      <c r="U108" s="1">
        <f>KPP!U108-'Kppa 0.2.3'!U108</f>
        <v>-3.6742305845520115E-5</v>
      </c>
      <c r="V108" s="1">
        <f>KPP!V108-'Kppa 0.2.3'!V108</f>
        <v>-6.3020940761654995E-6</v>
      </c>
      <c r="W108" s="1">
        <f>KPP!W108-'Kppa 0.2.3'!W108</f>
        <v>-2.0511325411047991E-15</v>
      </c>
      <c r="X108" s="1">
        <f>KPP!X108-'Kppa 0.2.3'!X108</f>
        <v>-2.2072526295585609E-13</v>
      </c>
      <c r="Y108" s="1">
        <f>KPP!Y108-'Kppa 0.2.3'!Y108</f>
        <v>-8.3613360758449191E-33</v>
      </c>
      <c r="Z108" s="1">
        <f>KPP!Z108-'Kppa 0.2.3'!Z108</f>
        <v>1.2066666316266955E-7</v>
      </c>
      <c r="AA108" s="1">
        <f>KPP!AA108-'Kppa 0.2.3'!AA108</f>
        <v>4.1780425870170017E-5</v>
      </c>
      <c r="AB108" s="1">
        <f>KPP!AB108-'Kppa 0.2.3'!AB108</f>
        <v>2.2856285843559881E-12</v>
      </c>
      <c r="AC108" s="1">
        <f>KPP!AC108-'Kppa 0.2.3'!AC108</f>
        <v>-8.2004455034870039E-28</v>
      </c>
      <c r="AD108" s="1">
        <f>KPP!AD108-'Kppa 0.2.3'!AD108</f>
        <v>-2.3664396192580109E-5</v>
      </c>
      <c r="AE108" s="1">
        <f>KPP!AE108-'Kppa 0.2.3'!AE108</f>
        <v>-5.7377097178813955E-8</v>
      </c>
      <c r="AF108" s="1">
        <f>KPP!AF108-'Kppa 0.2.3'!AF108</f>
        <v>-4.179334143663102E-10</v>
      </c>
      <c r="AG108" s="1">
        <f>KPP!AG108-'Kppa 0.2.3'!AG108</f>
        <v>-4.3241388280521009E-12</v>
      </c>
      <c r="AH108" s="1">
        <f>KPP!AH108-'Kppa 0.2.3'!AH108</f>
        <v>-1.51000088620145E-12</v>
      </c>
      <c r="AI108" s="1">
        <f>KPP!AI108-'Kppa 0.2.3'!AI108</f>
        <v>-4.9979113767111045E-15</v>
      </c>
      <c r="AJ108" s="1">
        <f>KPP!AJ108-'Kppa 0.2.3'!AJ108</f>
        <v>-2.3727381696472E-11</v>
      </c>
      <c r="AK108" s="1">
        <f>KPP!AK108-'Kppa 0.2.3'!AK108</f>
        <v>-1.864514793791999E-12</v>
      </c>
      <c r="AL108" s="1">
        <f>KPP!AL108-'Kppa 0.2.3'!AL108</f>
        <v>2.003830323812298E-5</v>
      </c>
      <c r="AM108" s="1">
        <f>KPP!AM108-'Kppa 0.2.3'!AM108</f>
        <v>-1.4862452950585499E-11</v>
      </c>
      <c r="AN108" s="1">
        <f>KPP!AN108-'Kppa 0.2.3'!AN108</f>
        <v>-4.1287971990475034E-15</v>
      </c>
      <c r="AO108" s="1">
        <f>KPP!AO108-'Kppa 0.2.3'!AO108</f>
        <v>-4.8185851515797351E-4</v>
      </c>
      <c r="AP108" s="1">
        <f>KPP!AP108-'Kppa 0.2.3'!AP108</f>
        <v>-2.6622373141708008E-11</v>
      </c>
      <c r="AQ108" s="1">
        <f>KPP!AQ108-'Kppa 0.2.3'!AQ108</f>
        <v>-1.4052698896459964E-4</v>
      </c>
      <c r="AR108" s="1">
        <f>KPP!AR108-'Kppa 0.2.3'!AR108</f>
        <v>-8.2925405548994746E-5</v>
      </c>
      <c r="AS108" s="1">
        <f>KPP!AS108-'Kppa 0.2.3'!AS108</f>
        <v>-1.5905056480499001E-14</v>
      </c>
      <c r="AT108" s="1">
        <f>KPP!AT108-'Kppa 0.2.3'!AT108</f>
        <v>-4.9318972393200294E-7</v>
      </c>
      <c r="AU108" s="1">
        <f>KPP!AU108-'Kppa 0.2.3'!AU108</f>
        <v>-2.5621875218849976E-14</v>
      </c>
      <c r="AV108" s="1" t="e">
        <f>KPP!AV108-'Kppa 0.2.3'!AV108</f>
        <v>#VALUE!</v>
      </c>
      <c r="AW108" s="1">
        <f>KPP!AW108-'Kppa 0.2.3'!AW108</f>
        <v>4.776283997262959E-9</v>
      </c>
      <c r="AX108" s="1">
        <f>KPP!AX108-'Kppa 0.2.3'!AX108</f>
        <v>0</v>
      </c>
      <c r="AY108" s="1">
        <f>KPP!AY108-'Kppa 0.2.3'!AY108</f>
        <v>-2.3270675496794201E-44</v>
      </c>
      <c r="AZ108" s="1">
        <f>KPP!AZ108-'Kppa 0.2.3'!AZ108</f>
        <v>-6.8458879622297204E-55</v>
      </c>
      <c r="BA108" s="1" t="e">
        <f>KPP!BA108-'Kppa 0.2.3'!BA108</f>
        <v>#VALUE!</v>
      </c>
      <c r="BB108" s="1">
        <f>KPP!BB108-'Kppa 0.2.3'!BB108</f>
        <v>0</v>
      </c>
      <c r="BC108" s="1">
        <f>KPP!BC108-'Kppa 0.2.3'!BC108</f>
        <v>-3.6803272813148007E-31</v>
      </c>
      <c r="BD108" s="1">
        <f>KPP!BD108-'Kppa 0.2.3'!BD108</f>
        <v>1.2725149087009988E-5</v>
      </c>
      <c r="BE108" s="1">
        <f>KPP!BE108-'Kppa 0.2.3'!BE108</f>
        <v>-1.8325394938139943E-5</v>
      </c>
      <c r="BF108" s="1">
        <f>KPP!BF108-'Kppa 0.2.3'!BF108</f>
        <v>-1.5584466346854002E-6</v>
      </c>
      <c r="BG108" s="1">
        <f>KPP!BG108-'Kppa 0.2.3'!BG108</f>
        <v>-49.660174004699854</v>
      </c>
      <c r="BH108" s="1">
        <f>KPP!BH108-'Kppa 0.2.3'!BH108</f>
        <v>7.8822042177670087E-6</v>
      </c>
      <c r="BI108" s="1">
        <f>KPP!BI108-'Kppa 0.2.3'!BI108</f>
        <v>-7.3699421030699874E-5</v>
      </c>
      <c r="BJ108" s="1">
        <f>KPP!BJ108-'Kppa 0.2.3'!BJ108</f>
        <v>-1.1756806221747986E-7</v>
      </c>
      <c r="BK108" s="1">
        <f>KPP!BK108-'Kppa 0.2.3'!BK108</f>
        <v>5.1493886940595646E-4</v>
      </c>
      <c r="BL108" s="1">
        <f>KPP!BL108-'Kppa 0.2.3'!BL108</f>
        <v>9.0966118690720402E-8</v>
      </c>
      <c r="BM108" s="1">
        <f>KPP!BM108-'Kppa 0.2.3'!BM108</f>
        <v>-1.6526856976360029E-10</v>
      </c>
      <c r="BN108" s="1">
        <f>KPP!BN108-'Kppa 0.2.3'!BN108</f>
        <v>-1.4041335082741001E-16</v>
      </c>
      <c r="BO108" s="1">
        <f>KPP!BO108-'Kppa 0.2.3'!BO108</f>
        <v>7.9289647271599904E-8</v>
      </c>
      <c r="BP108" s="1">
        <f>KPP!BP108-'Kppa 0.2.3'!BP108</f>
        <v>-1.6571630496527E-12</v>
      </c>
      <c r="BQ108" s="1">
        <f>KPP!BQ108-'Kppa 0.2.3'!BQ108</f>
        <v>1.0673067985010998E-7</v>
      </c>
      <c r="BR108" s="1">
        <f>KPP!BR108-'Kppa 0.2.3'!BR108</f>
        <v>1.3852794309190007E-10</v>
      </c>
      <c r="BS108" s="1">
        <f>KPP!BS108-'Kppa 0.2.3'!BS108</f>
        <v>1.6386000218499876E-5</v>
      </c>
      <c r="BT108" s="1">
        <f>KPP!BT108-'Kppa 0.2.3'!BT108</f>
        <v>-9.7759414133095652E-7</v>
      </c>
      <c r="BU108" s="1">
        <f>KPP!BU108-'Kppa 0.2.3'!BU108</f>
        <v>2.2751798539799565E-8</v>
      </c>
      <c r="BV108" s="1">
        <f>KPP!BV108-'Kppa 0.2.3'!BV108</f>
        <v>6.4564584655000039E-8</v>
      </c>
      <c r="BW108" s="1">
        <f>KPP!BW108-'Kppa 0.2.3'!BW108</f>
        <v>1.1099772197367022E-9</v>
      </c>
      <c r="BX108" s="1">
        <f>KPP!BX108-'Kppa 0.2.3'!BX108</f>
        <v>0</v>
      </c>
      <c r="BY108" s="1">
        <f>KPP!BY108-'Kppa 0.2.3'!BY108</f>
        <v>0</v>
      </c>
      <c r="BZ108" s="1">
        <f>KPP!BZ108-'Kppa 0.2.3'!BZ108</f>
        <v>0</v>
      </c>
      <c r="CA108" s="1">
        <f>KPP!CA108-'Kppa 0.2.3'!CA108</f>
        <v>0</v>
      </c>
      <c r="CB108" s="1">
        <f>KPP!CB108-'Kppa 0.2.3'!CB108</f>
        <v>0</v>
      </c>
    </row>
    <row r="109" spans="1:80" x14ac:dyDescent="0.2">
      <c r="A109" s="1">
        <f>KPP!A109-'Kppa 0.2.3'!A109</f>
        <v>0</v>
      </c>
      <c r="B109" s="1">
        <f>KPP!B109-'Kppa 0.2.3'!B109</f>
        <v>1.124938581706994E-4</v>
      </c>
      <c r="C109" s="1">
        <f>KPP!C109-'Kppa 0.2.3'!C109</f>
        <v>1.6238556023295131E-6</v>
      </c>
      <c r="D109" s="1">
        <f>KPP!D109-'Kppa 0.2.3'!D109</f>
        <v>6.2398343716710269E-4</v>
      </c>
      <c r="E109" s="1">
        <f>KPP!E109-'Kppa 0.2.3'!E109</f>
        <v>8.8769839877880091E-4</v>
      </c>
      <c r="F109" s="1">
        <f>KPP!F109-'Kppa 0.2.3'!F109</f>
        <v>1.4871607769560979E-3</v>
      </c>
      <c r="G109" s="1">
        <f>KPP!G109-'Kppa 0.2.3'!G109</f>
        <v>1.2368152169697985E-3</v>
      </c>
      <c r="H109" s="1">
        <f>KPP!H109-'Kppa 0.2.3'!H109</f>
        <v>-6.7175761475808671E-6</v>
      </c>
      <c r="I109" s="1">
        <f>KPP!I109-'Kppa 0.2.3'!I109</f>
        <v>-2.4798626115984934E-5</v>
      </c>
      <c r="J109" s="1">
        <f>KPP!J109-'Kppa 0.2.3'!J109</f>
        <v>-1.1249311311289922E-4</v>
      </c>
      <c r="K109" s="1">
        <f>KPP!K109-'Kppa 0.2.3'!K109</f>
        <v>246.13065570342854</v>
      </c>
      <c r="L109" s="1">
        <f>KPP!L109-'Kppa 0.2.3'!L109</f>
        <v>-4.4612409518250337E-5</v>
      </c>
      <c r="M109" s="1">
        <f>KPP!M109-'Kppa 0.2.3'!M109</f>
        <v>-4.9782320251105655E-24</v>
      </c>
      <c r="N109" s="1">
        <f>KPP!N109-'Kppa 0.2.3'!N109</f>
        <v>4.7320029317659846E-5</v>
      </c>
      <c r="O109" s="1">
        <f>KPP!O109-'Kppa 0.2.3'!O109</f>
        <v>9.4432457562129875E-5</v>
      </c>
      <c r="P109" s="1">
        <f>KPP!P109-'Kppa 0.2.3'!P109</f>
        <v>-2.6432762946405972E-9</v>
      </c>
      <c r="Q109" s="1">
        <f>KPP!Q109-'Kppa 0.2.3'!Q109</f>
        <v>-1.9363493460981991E-13</v>
      </c>
      <c r="R109" s="1">
        <f>KPP!R109-'Kppa 0.2.3'!R109</f>
        <v>-2.0074252412067995E-3</v>
      </c>
      <c r="S109" s="1">
        <f>KPP!S109-'Kppa 0.2.3'!S109</f>
        <v>1.4181262691929561E-6</v>
      </c>
      <c r="T109" s="1">
        <f>KPP!T109-'Kppa 0.2.3'!T109</f>
        <v>6.5067091257819646E-8</v>
      </c>
      <c r="U109" s="1">
        <f>KPP!U109-'Kppa 0.2.3'!U109</f>
        <v>-3.6716674483270022E-5</v>
      </c>
      <c r="V109" s="1">
        <f>KPP!V109-'Kppa 0.2.3'!V109</f>
        <v>-6.2655132243133032E-6</v>
      </c>
      <c r="W109" s="1">
        <f>KPP!W109-'Kppa 0.2.3'!W109</f>
        <v>-1.9885547040920024E-15</v>
      </c>
      <c r="X109" s="1">
        <f>KPP!X109-'Kppa 0.2.3'!X109</f>
        <v>-2.1370773242521908E-13</v>
      </c>
      <c r="Y109" s="1">
        <f>KPP!Y109-'Kppa 0.2.3'!Y109</f>
        <v>-7.5872536958701207E-33</v>
      </c>
      <c r="Z109" s="1">
        <f>KPP!Z109-'Kppa 0.2.3'!Z109</f>
        <v>1.2030140848946006E-7</v>
      </c>
      <c r="AA109" s="1">
        <f>KPP!AA109-'Kppa 0.2.3'!AA109</f>
        <v>4.0940823067050006E-5</v>
      </c>
      <c r="AB109" s="1">
        <f>KPP!AB109-'Kppa 0.2.3'!AB109</f>
        <v>2.7011023066219758E-12</v>
      </c>
      <c r="AC109" s="1">
        <f>KPP!AC109-'Kppa 0.2.3'!AC109</f>
        <v>-8.2778165339539897E-28</v>
      </c>
      <c r="AD109" s="1">
        <f>KPP!AD109-'Kppa 0.2.3'!AD109</f>
        <v>-2.3622381479899805E-5</v>
      </c>
      <c r="AE109" s="1">
        <f>KPP!AE109-'Kppa 0.2.3'!AE109</f>
        <v>-5.6612593971147002E-8</v>
      </c>
      <c r="AF109" s="1">
        <f>KPP!AF109-'Kppa 0.2.3'!AF109</f>
        <v>-4.0998356096490991E-10</v>
      </c>
      <c r="AG109" s="1">
        <f>KPP!AG109-'Kppa 0.2.3'!AG109</f>
        <v>-4.4744623775421006E-12</v>
      </c>
      <c r="AH109" s="1">
        <f>KPP!AH109-'Kppa 0.2.3'!AH109</f>
        <v>-1.6615771237533086E-12</v>
      </c>
      <c r="AI109" s="1">
        <f>KPP!AI109-'Kppa 0.2.3'!AI109</f>
        <v>-4.7125319662273987E-15</v>
      </c>
      <c r="AJ109" s="1">
        <f>KPP!AJ109-'Kppa 0.2.3'!AJ109</f>
        <v>-2.2729966035057984E-11</v>
      </c>
      <c r="AK109" s="1">
        <f>KPP!AK109-'Kppa 0.2.3'!AK109</f>
        <v>-1.7997579482297047E-12</v>
      </c>
      <c r="AL109" s="1">
        <f>KPP!AL109-'Kppa 0.2.3'!AL109</f>
        <v>1.9796828374291997E-5</v>
      </c>
      <c r="AM109" s="1">
        <f>KPP!AM109-'Kppa 0.2.3'!AM109</f>
        <v>-1.3771029046882892E-11</v>
      </c>
      <c r="AN109" s="1">
        <f>KPP!AN109-'Kppa 0.2.3'!AN109</f>
        <v>-4.0204021576889989E-15</v>
      </c>
      <c r="AO109" s="1">
        <f>KPP!AO109-'Kppa 0.2.3'!AO109</f>
        <v>-4.8448202551698571E-4</v>
      </c>
      <c r="AP109" s="1">
        <f>KPP!AP109-'Kppa 0.2.3'!AP109</f>
        <v>-2.4725214906717019E-11</v>
      </c>
      <c r="AQ109" s="1">
        <f>KPP!AQ109-'Kppa 0.2.3'!AQ109</f>
        <v>-1.4095930251889835E-4</v>
      </c>
      <c r="AR109" s="1">
        <f>KPP!AR109-'Kppa 0.2.3'!AR109</f>
        <v>-7.8586069783004309E-5</v>
      </c>
      <c r="AS109" s="1">
        <f>KPP!AS109-'Kppa 0.2.3'!AS109</f>
        <v>-1.4750773955730502E-14</v>
      </c>
      <c r="AT109" s="1">
        <f>KPP!AT109-'Kppa 0.2.3'!AT109</f>
        <v>-4.8858480795210094E-7</v>
      </c>
      <c r="AU109" s="1">
        <f>KPP!AU109-'Kppa 0.2.3'!AU109</f>
        <v>-2.5865288281305083E-14</v>
      </c>
      <c r="AV109" s="1" t="e">
        <f>KPP!AV109-'Kppa 0.2.3'!AV109</f>
        <v>#VALUE!</v>
      </c>
      <c r="AW109" s="1">
        <f>KPP!AW109-'Kppa 0.2.3'!AW109</f>
        <v>4.4866166438670283E-9</v>
      </c>
      <c r="AX109" s="1">
        <f>KPP!AX109-'Kppa 0.2.3'!AX109</f>
        <v>0</v>
      </c>
      <c r="AY109" s="1">
        <f>KPP!AY109-'Kppa 0.2.3'!AY109</f>
        <v>-1.7791798149596399E-44</v>
      </c>
      <c r="AZ109" s="1">
        <f>KPP!AZ109-'Kppa 0.2.3'!AZ109</f>
        <v>-3.40019748062594E-55</v>
      </c>
      <c r="BA109" s="1" t="e">
        <f>KPP!BA109-'Kppa 0.2.3'!BA109</f>
        <v>#VALUE!</v>
      </c>
      <c r="BB109" s="1">
        <f>KPP!BB109-'Kppa 0.2.3'!BB109</f>
        <v>0</v>
      </c>
      <c r="BC109" s="1">
        <f>KPP!BC109-'Kppa 0.2.3'!BC109</f>
        <v>-3.0606670747355196E-31</v>
      </c>
      <c r="BD109" s="1">
        <f>KPP!BD109-'Kppa 0.2.3'!BD109</f>
        <v>1.5951549910649945E-5</v>
      </c>
      <c r="BE109" s="1">
        <f>KPP!BE109-'Kppa 0.2.3'!BE109</f>
        <v>-1.7126334015019756E-5</v>
      </c>
      <c r="BF109" s="1">
        <f>KPP!BF109-'Kppa 0.2.3'!BF109</f>
        <v>-1.5375011872679016E-6</v>
      </c>
      <c r="BG109" s="1">
        <f>KPP!BG109-'Kppa 0.2.3'!BG109</f>
        <v>-87.811806647675667</v>
      </c>
      <c r="BH109" s="1">
        <f>KPP!BH109-'Kppa 0.2.3'!BH109</f>
        <v>7.5714343222190307E-6</v>
      </c>
      <c r="BI109" s="1">
        <f>KPP!BI109-'Kppa 0.2.3'!BI109</f>
        <v>-7.3631478745399877E-5</v>
      </c>
      <c r="BJ109" s="1">
        <f>KPP!BJ109-'Kppa 0.2.3'!BJ109</f>
        <v>-1.168359072389804E-7</v>
      </c>
      <c r="BK109" s="1">
        <f>KPP!BK109-'Kppa 0.2.3'!BK109</f>
        <v>4.8868407575997086E-4</v>
      </c>
      <c r="BL109" s="1">
        <f>KPP!BL109-'Kppa 0.2.3'!BL109</f>
        <v>9.0521006633589527E-8</v>
      </c>
      <c r="BM109" s="1">
        <f>KPP!BM109-'Kppa 0.2.3'!BM109</f>
        <v>-1.634051830575689E-10</v>
      </c>
      <c r="BN109" s="1">
        <f>KPP!BN109-'Kppa 0.2.3'!BN109</f>
        <v>-1.3309022222813991E-16</v>
      </c>
      <c r="BO109" s="1">
        <f>KPP!BO109-'Kppa 0.2.3'!BO109</f>
        <v>8.30544148263985E-8</v>
      </c>
      <c r="BP109" s="1">
        <f>KPP!BP109-'Kppa 0.2.3'!BP109</f>
        <v>-1.6064327791543996E-12</v>
      </c>
      <c r="BQ109" s="1">
        <f>KPP!BQ109-'Kppa 0.2.3'!BQ109</f>
        <v>1.0055912219168026E-7</v>
      </c>
      <c r="BR109" s="1">
        <f>KPP!BR109-'Kppa 0.2.3'!BR109</f>
        <v>1.6577385436569831E-10</v>
      </c>
      <c r="BS109" s="1">
        <f>KPP!BS109-'Kppa 0.2.3'!BS109</f>
        <v>1.7577261751599953E-5</v>
      </c>
      <c r="BT109" s="1">
        <f>KPP!BT109-'Kppa 0.2.3'!BT109</f>
        <v>-9.3128924772898063E-7</v>
      </c>
      <c r="BU109" s="1">
        <f>KPP!BU109-'Kppa 0.2.3'!BU109</f>
        <v>2.3893283504549768E-8</v>
      </c>
      <c r="BV109" s="1">
        <f>KPP!BV109-'Kppa 0.2.3'!BV109</f>
        <v>6.0801534078370209E-8</v>
      </c>
      <c r="BW109" s="1">
        <f>KPP!BW109-'Kppa 0.2.3'!BW109</f>
        <v>1.0668481786827021E-9</v>
      </c>
      <c r="BX109" s="1">
        <f>KPP!BX109-'Kppa 0.2.3'!BX109</f>
        <v>0</v>
      </c>
      <c r="BY109" s="1">
        <f>KPP!BY109-'Kppa 0.2.3'!BY109</f>
        <v>0</v>
      </c>
      <c r="BZ109" s="1">
        <f>KPP!BZ109-'Kppa 0.2.3'!BZ109</f>
        <v>0</v>
      </c>
      <c r="CA109" s="1">
        <f>KPP!CA109-'Kppa 0.2.3'!CA109</f>
        <v>0</v>
      </c>
      <c r="CB109" s="1">
        <f>KPP!CB109-'Kppa 0.2.3'!CB109</f>
        <v>0</v>
      </c>
    </row>
    <row r="110" spans="1:80" x14ac:dyDescent="0.2">
      <c r="A110" s="1">
        <f>KPP!A110-'Kppa 0.2.3'!A110</f>
        <v>0</v>
      </c>
      <c r="B110" s="1">
        <f>KPP!B110-'Kppa 0.2.3'!B110</f>
        <v>1.1245113807009655E-4</v>
      </c>
      <c r="C110" s="1">
        <f>KPP!C110-'Kppa 0.2.3'!C110</f>
        <v>1.6207392312100194E-6</v>
      </c>
      <c r="D110" s="1">
        <f>KPP!D110-'Kppa 0.2.3'!D110</f>
        <v>6.2500420902619758E-4</v>
      </c>
      <c r="E110" s="1">
        <f>KPP!E110-'Kppa 0.2.3'!E110</f>
        <v>8.8887439570049798E-4</v>
      </c>
      <c r="F110" s="1">
        <f>KPP!F110-'Kppa 0.2.3'!F110</f>
        <v>1.4876502608271031E-3</v>
      </c>
      <c r="G110" s="1">
        <f>KPP!G110-'Kppa 0.2.3'!G110</f>
        <v>1.2373511563151009E-3</v>
      </c>
      <c r="H110" s="1">
        <f>KPP!H110-'Kppa 0.2.3'!H110</f>
        <v>-6.717930229641414E-6</v>
      </c>
      <c r="I110" s="1">
        <f>KPP!I110-'Kppa 0.2.3'!I110</f>
        <v>-2.4799688361998307E-5</v>
      </c>
      <c r="J110" s="1">
        <f>KPP!J110-'Kppa 0.2.3'!J110</f>
        <v>-1.1245039301225994E-4</v>
      </c>
      <c r="K110" s="1">
        <f>KPP!K110-'Kppa 0.2.3'!K110</f>
        <v>270.69429453165293</v>
      </c>
      <c r="L110" s="1">
        <f>KPP!L110-'Kppa 0.2.3'!L110</f>
        <v>-4.4711491909840348E-5</v>
      </c>
      <c r="M110" s="1">
        <f>KPP!M110-'Kppa 0.2.3'!M110</f>
        <v>-4.9782320251699985E-24</v>
      </c>
      <c r="N110" s="1">
        <f>KPP!N110-'Kppa 0.2.3'!N110</f>
        <v>4.7813415701109668E-5</v>
      </c>
      <c r="O110" s="1">
        <f>KPP!O110-'Kppa 0.2.3'!O110</f>
        <v>8.8255670144620109E-5</v>
      </c>
      <c r="P110" s="1">
        <f>KPP!P110-'Kppa 0.2.3'!P110</f>
        <v>-2.4466398131411964E-9</v>
      </c>
      <c r="Q110" s="1">
        <f>KPP!Q110-'Kppa 0.2.3'!Q110</f>
        <v>-1.7732738746388003E-13</v>
      </c>
      <c r="R110" s="1">
        <f>KPP!R110-'Kppa 0.2.3'!R110</f>
        <v>-2.0014193905438012E-3</v>
      </c>
      <c r="S110" s="1">
        <f>KPP!S110-'Kppa 0.2.3'!S110</f>
        <v>1.5656462401879658E-6</v>
      </c>
      <c r="T110" s="1">
        <f>KPP!T110-'Kppa 0.2.3'!T110</f>
        <v>6.1009167387049837E-8</v>
      </c>
      <c r="U110" s="1">
        <f>KPP!U110-'Kppa 0.2.3'!U110</f>
        <v>-3.6690918541910098E-5</v>
      </c>
      <c r="V110" s="1">
        <f>KPP!V110-'Kppa 0.2.3'!V110</f>
        <v>-6.2302403869924971E-6</v>
      </c>
      <c r="W110" s="1">
        <f>KPP!W110-'Kppa 0.2.3'!W110</f>
        <v>-1.9089350192088048E-15</v>
      </c>
      <c r="X110" s="1">
        <f>KPP!X110-'Kppa 0.2.3'!X110</f>
        <v>-2.0714211527491002E-13</v>
      </c>
      <c r="Y110" s="1">
        <f>KPP!Y110-'Kppa 0.2.3'!Y110</f>
        <v>-6.9081413596743798E-33</v>
      </c>
      <c r="Z110" s="1">
        <f>KPP!Z110-'Kppa 0.2.3'!Z110</f>
        <v>1.1828868284225019E-7</v>
      </c>
      <c r="AA110" s="1">
        <f>KPP!AA110-'Kppa 0.2.3'!AA110</f>
        <v>4.015247795624002E-5</v>
      </c>
      <c r="AB110" s="1">
        <f>KPP!AB110-'Kppa 0.2.3'!AB110</f>
        <v>3.090605074913967E-12</v>
      </c>
      <c r="AC110" s="1">
        <f>KPP!AC110-'Kppa 0.2.3'!AC110</f>
        <v>-8.3858585159590051E-28</v>
      </c>
      <c r="AD110" s="1">
        <f>KPP!AD110-'Kppa 0.2.3'!AD110</f>
        <v>-2.3580168282399993E-5</v>
      </c>
      <c r="AE110" s="1">
        <f>KPP!AE110-'Kppa 0.2.3'!AE110</f>
        <v>-5.5882986179825016E-8</v>
      </c>
      <c r="AF110" s="1">
        <f>KPP!AF110-'Kppa 0.2.3'!AF110</f>
        <v>-4.0244459799361999E-10</v>
      </c>
      <c r="AG110" s="1">
        <f>KPP!AG110-'Kppa 0.2.3'!AG110</f>
        <v>-4.583466961319797E-12</v>
      </c>
      <c r="AH110" s="1">
        <f>KPP!AH110-'Kppa 0.2.3'!AH110</f>
        <v>-1.7795190285453998E-12</v>
      </c>
      <c r="AI110" s="1">
        <f>KPP!AI110-'Kppa 0.2.3'!AI110</f>
        <v>-4.4807560920241964E-15</v>
      </c>
      <c r="AJ110" s="1">
        <f>KPP!AJ110-'Kppa 0.2.3'!AJ110</f>
        <v>-2.1859761977951004E-11</v>
      </c>
      <c r="AK110" s="1">
        <f>KPP!AK110-'Kppa 0.2.3'!AK110</f>
        <v>-1.7490284969169995E-12</v>
      </c>
      <c r="AL110" s="1">
        <f>KPP!AL110-'Kppa 0.2.3'!AL110</f>
        <v>1.9536140230037987E-5</v>
      </c>
      <c r="AM110" s="1">
        <f>KPP!AM110-'Kppa 0.2.3'!AM110</f>
        <v>-1.2785936942361993E-11</v>
      </c>
      <c r="AN110" s="1">
        <f>KPP!AN110-'Kppa 0.2.3'!AN110</f>
        <v>-3.9603014479896075E-15</v>
      </c>
      <c r="AO110" s="1">
        <f>KPP!AO110-'Kppa 0.2.3'!AO110</f>
        <v>-4.8672033804297854E-4</v>
      </c>
      <c r="AP110" s="1">
        <f>KPP!AP110-'Kppa 0.2.3'!AP110</f>
        <v>-2.3015555801263016E-11</v>
      </c>
      <c r="AQ110" s="1">
        <f>KPP!AQ110-'Kppa 0.2.3'!AQ110</f>
        <v>-1.4137344106890035E-4</v>
      </c>
      <c r="AR110" s="1">
        <f>KPP!AR110-'Kppa 0.2.3'!AR110</f>
        <v>-7.3916693524994637E-5</v>
      </c>
      <c r="AS110" s="1">
        <f>KPP!AS110-'Kppa 0.2.3'!AS110</f>
        <v>-1.3698684006646094E-14</v>
      </c>
      <c r="AT110" s="1">
        <f>KPP!AT110-'Kppa 0.2.3'!AT110</f>
        <v>-4.8384683712960017E-7</v>
      </c>
      <c r="AU110" s="1">
        <f>KPP!AU110-'Kppa 0.2.3'!AU110</f>
        <v>-2.6204841284314947E-14</v>
      </c>
      <c r="AV110" s="1" t="e">
        <f>KPP!AV110-'Kppa 0.2.3'!AV110</f>
        <v>#VALUE!</v>
      </c>
      <c r="AW110" s="1">
        <f>KPP!AW110-'Kppa 0.2.3'!AW110</f>
        <v>4.3112946899910262E-9</v>
      </c>
      <c r="AX110" s="1">
        <f>KPP!AX110-'Kppa 0.2.3'!AX110</f>
        <v>0</v>
      </c>
      <c r="AY110" s="1">
        <f>KPP!AY110-'Kppa 0.2.3'!AY110</f>
        <v>-1.3662088078760139E-44</v>
      </c>
      <c r="AZ110" s="1">
        <f>KPP!AZ110-'Kppa 0.2.3'!AZ110</f>
        <v>-1.69770464487467E-55</v>
      </c>
      <c r="BA110" s="1" t="e">
        <f>KPP!BA110-'Kppa 0.2.3'!BA110</f>
        <v>#VALUE!</v>
      </c>
      <c r="BB110" s="1">
        <f>KPP!BB110-'Kppa 0.2.3'!BB110</f>
        <v>0</v>
      </c>
      <c r="BC110" s="1">
        <f>KPP!BC110-'Kppa 0.2.3'!BC110</f>
        <v>-2.55408445377951E-31</v>
      </c>
      <c r="BD110" s="1">
        <f>KPP!BD110-'Kppa 0.2.3'!BD110</f>
        <v>1.8461460606380075E-5</v>
      </c>
      <c r="BE110" s="1">
        <f>KPP!BE110-'Kppa 0.2.3'!BE110</f>
        <v>-1.5949999592940016E-5</v>
      </c>
      <c r="BF110" s="1">
        <f>KPP!BF110-'Kppa 0.2.3'!BF110</f>
        <v>-1.517430814004099E-6</v>
      </c>
      <c r="BG110" s="1">
        <f>KPP!BG110-'Kppa 0.2.3'!BG110</f>
        <v>-125.96028205865534</v>
      </c>
      <c r="BH110" s="1">
        <f>KPP!BH110-'Kppa 0.2.3'!BH110</f>
        <v>7.3153555663269584E-6</v>
      </c>
      <c r="BI110" s="1">
        <f>KPP!BI110-'Kppa 0.2.3'!BI110</f>
        <v>-7.3564092554019925E-5</v>
      </c>
      <c r="BJ110" s="1">
        <f>KPP!BJ110-'Kppa 0.2.3'!BJ110</f>
        <v>-1.1611134590287021E-7</v>
      </c>
      <c r="BK110" s="1">
        <f>KPP!BK110-'Kppa 0.2.3'!BK110</f>
        <v>4.6223851313004216E-4</v>
      </c>
      <c r="BL110" s="1">
        <f>KPP!BL110-'Kppa 0.2.3'!BL110</f>
        <v>9.0551651653120511E-8</v>
      </c>
      <c r="BM110" s="1">
        <f>KPP!BM110-'Kppa 0.2.3'!BM110</f>
        <v>-1.6029079029449912E-10</v>
      </c>
      <c r="BN110" s="1">
        <f>KPP!BN110-'Kppa 0.2.3'!BN110</f>
        <v>-1.2711151250444004E-16</v>
      </c>
      <c r="BO110" s="1">
        <f>KPP!BO110-'Kppa 0.2.3'!BO110</f>
        <v>8.8741728318599857E-8</v>
      </c>
      <c r="BP110" s="1">
        <f>KPP!BP110-'Kppa 0.2.3'!BP110</f>
        <v>-1.5667593866713974E-12</v>
      </c>
      <c r="BQ110" s="1">
        <f>KPP!BQ110-'Kppa 0.2.3'!BQ110</f>
        <v>9.5931683805589799E-8</v>
      </c>
      <c r="BR110" s="1">
        <f>KPP!BR110-'Kppa 0.2.3'!BR110</f>
        <v>1.8128921397539476E-10</v>
      </c>
      <c r="BS110" s="1">
        <f>KPP!BS110-'Kppa 0.2.3'!BS110</f>
        <v>1.8285102074149743E-5</v>
      </c>
      <c r="BT110" s="1">
        <f>KPP!BT110-'Kppa 0.2.3'!BT110</f>
        <v>-9.2374782891397863E-7</v>
      </c>
      <c r="BU110" s="1">
        <f>KPP!BU110-'Kppa 0.2.3'!BU110</f>
        <v>2.5932357340279811E-8</v>
      </c>
      <c r="BV110" s="1">
        <f>KPP!BV110-'Kppa 0.2.3'!BV110</f>
        <v>5.8043866571030018E-8</v>
      </c>
      <c r="BW110" s="1">
        <f>KPP!BW110-'Kppa 0.2.3'!BW110</f>
        <v>1.0220859825701019E-9</v>
      </c>
      <c r="BX110" s="1">
        <f>KPP!BX110-'Kppa 0.2.3'!BX110</f>
        <v>0</v>
      </c>
      <c r="BY110" s="1">
        <f>KPP!BY110-'Kppa 0.2.3'!BY110</f>
        <v>0</v>
      </c>
      <c r="BZ110" s="1">
        <f>KPP!BZ110-'Kppa 0.2.3'!BZ110</f>
        <v>0</v>
      </c>
      <c r="CA110" s="1">
        <f>KPP!CA110-'Kppa 0.2.3'!CA110</f>
        <v>0</v>
      </c>
      <c r="CB110" s="1">
        <f>KPP!CB110-'Kppa 0.2.3'!CB110</f>
        <v>0</v>
      </c>
    </row>
    <row r="111" spans="1:80" x14ac:dyDescent="0.2">
      <c r="A111" s="1">
        <f>KPP!A111-'Kppa 0.2.3'!A111</f>
        <v>0</v>
      </c>
      <c r="B111" s="1">
        <f>KPP!B111-'Kppa 0.2.3'!B111</f>
        <v>1.1240848021219774E-4</v>
      </c>
      <c r="C111" s="1">
        <f>KPP!C111-'Kppa 0.2.3'!C111</f>
        <v>1.6176849382499789E-6</v>
      </c>
      <c r="D111" s="1">
        <f>KPP!D111-'Kppa 0.2.3'!D111</f>
        <v>6.2601552700110308E-4</v>
      </c>
      <c r="E111" s="1">
        <f>KPP!E111-'Kppa 0.2.3'!E111</f>
        <v>8.8997063658199926E-4</v>
      </c>
      <c r="F111" s="1">
        <f>KPP!F111-'Kppa 0.2.3'!F111</f>
        <v>1.4881334589454953E-3</v>
      </c>
      <c r="G111" s="1">
        <f>KPP!G111-'Kppa 0.2.3'!G111</f>
        <v>1.2378568476507992E-3</v>
      </c>
      <c r="H111" s="1">
        <f>KPP!H111-'Kppa 0.2.3'!H111</f>
        <v>-6.7182713661597532E-6</v>
      </c>
      <c r="I111" s="1">
        <f>KPP!I111-'Kppa 0.2.3'!I111</f>
        <v>-2.48007117720217E-5</v>
      </c>
      <c r="J111" s="1">
        <f>KPP!J111-'Kppa 0.2.3'!J111</f>
        <v>-1.1240773515434985E-4</v>
      </c>
      <c r="K111" s="1">
        <f>KPP!K111-'Kppa 0.2.3'!K111</f>
        <v>293.43795196190285</v>
      </c>
      <c r="L111" s="1">
        <f>KPP!L111-'Kppa 0.2.3'!L111</f>
        <v>-4.4806078812670465E-5</v>
      </c>
      <c r="M111" s="1">
        <f>KPP!M111-'Kppa 0.2.3'!M111</f>
        <v>-4.9782320252204037E-24</v>
      </c>
      <c r="N111" s="1">
        <f>KPP!N111-'Kppa 0.2.3'!N111</f>
        <v>4.8263623360909978E-5</v>
      </c>
      <c r="O111" s="1">
        <f>KPP!O111-'Kppa 0.2.3'!O111</f>
        <v>8.2425777480900093E-5</v>
      </c>
      <c r="P111" s="1">
        <f>KPP!P111-'Kppa 0.2.3'!P111</f>
        <v>-2.2580100561277938E-9</v>
      </c>
      <c r="Q111" s="1">
        <f>KPP!Q111-'Kppa 0.2.3'!Q111</f>
        <v>-1.6200337078141992E-13</v>
      </c>
      <c r="R111" s="1">
        <f>KPP!R111-'Kppa 0.2.3'!R111</f>
        <v>-1.9956481419589004E-3</v>
      </c>
      <c r="S111" s="1">
        <f>KPP!S111-'Kppa 0.2.3'!S111</f>
        <v>1.6397699898000042E-6</v>
      </c>
      <c r="T111" s="1">
        <f>KPP!T111-'Kppa 0.2.3'!T111</f>
        <v>5.7264986152670177E-8</v>
      </c>
      <c r="U111" s="1">
        <f>KPP!U111-'Kppa 0.2.3'!U111</f>
        <v>-3.666567556453006E-5</v>
      </c>
      <c r="V111" s="1">
        <f>KPP!V111-'Kppa 0.2.3'!V111</f>
        <v>-6.1964952281806001E-6</v>
      </c>
      <c r="W111" s="1">
        <f>KPP!W111-'Kppa 0.2.3'!W111</f>
        <v>-1.8201380439755994E-15</v>
      </c>
      <c r="X111" s="1">
        <f>KPP!X111-'Kppa 0.2.3'!X111</f>
        <v>-2.0103009565495096E-13</v>
      </c>
      <c r="Y111" s="1">
        <f>KPP!Y111-'Kppa 0.2.3'!Y111</f>
        <v>-6.3137471095801904E-33</v>
      </c>
      <c r="Z111" s="1">
        <f>KPP!Z111-'Kppa 0.2.3'!Z111</f>
        <v>1.1545616480762962E-7</v>
      </c>
      <c r="AA111" s="1">
        <f>KPP!AA111-'Kppa 0.2.3'!AA111</f>
        <v>3.9428860778919919E-5</v>
      </c>
      <c r="AB111" s="1">
        <f>KPP!AB111-'Kppa 0.2.3'!AB111</f>
        <v>3.4578850181649839E-12</v>
      </c>
      <c r="AC111" s="1">
        <f>KPP!AC111-'Kppa 0.2.3'!AC111</f>
        <v>-8.5158194207059945E-28</v>
      </c>
      <c r="AD111" s="1">
        <f>KPP!AD111-'Kppa 0.2.3'!AD111</f>
        <v>-2.3536940520530163E-5</v>
      </c>
      <c r="AE111" s="1">
        <f>KPP!AE111-'Kppa 0.2.3'!AE111</f>
        <v>-5.5191053588824973E-8</v>
      </c>
      <c r="AF111" s="1">
        <f>KPP!AF111-'Kppa 0.2.3'!AF111</f>
        <v>-3.9533655211569985E-10</v>
      </c>
      <c r="AG111" s="1">
        <f>KPP!AG111-'Kppa 0.2.3'!AG111</f>
        <v>-4.6596770400542026E-12</v>
      </c>
      <c r="AH111" s="1">
        <f>KPP!AH111-'Kppa 0.2.3'!AH111</f>
        <v>-1.8702496867866002E-12</v>
      </c>
      <c r="AI111" s="1">
        <f>KPP!AI111-'Kppa 0.2.3'!AI111</f>
        <v>-4.2869613280052984E-15</v>
      </c>
      <c r="AJ111" s="1">
        <f>KPP!AJ111-'Kppa 0.2.3'!AJ111</f>
        <v>-2.1089976734912002E-11</v>
      </c>
      <c r="AK111" s="1">
        <f>KPP!AK111-'Kppa 0.2.3'!AK111</f>
        <v>-1.7079182399520029E-12</v>
      </c>
      <c r="AL111" s="1">
        <f>KPP!AL111-'Kppa 0.2.3'!AL111</f>
        <v>1.9276957483058046E-5</v>
      </c>
      <c r="AM111" s="1">
        <f>KPP!AM111-'Kppa 0.2.3'!AM111</f>
        <v>-1.1905486215479302E-11</v>
      </c>
      <c r="AN111" s="1">
        <f>KPP!AN111-'Kppa 0.2.3'!AN111</f>
        <v>-3.9383643837199915E-15</v>
      </c>
      <c r="AO111" s="1">
        <f>KPP!AO111-'Kppa 0.2.3'!AO111</f>
        <v>-4.8862848904701606E-4</v>
      </c>
      <c r="AP111" s="1">
        <f>KPP!AP111-'Kppa 0.2.3'!AP111</f>
        <v>-2.1489051018924984E-11</v>
      </c>
      <c r="AQ111" s="1">
        <f>KPP!AQ111-'Kppa 0.2.3'!AQ111</f>
        <v>-1.4176948853960106E-4</v>
      </c>
      <c r="AR111" s="1">
        <f>KPP!AR111-'Kppa 0.2.3'!AR111</f>
        <v>-6.9157246592996269E-5</v>
      </c>
      <c r="AS111" s="1">
        <f>KPP!AS111-'Kppa 0.2.3'!AS111</f>
        <v>-1.2741180145441705E-14</v>
      </c>
      <c r="AT111" s="1">
        <f>KPP!AT111-'Kppa 0.2.3'!AT111</f>
        <v>-4.7903377483050045E-7</v>
      </c>
      <c r="AU111" s="1">
        <f>KPP!AU111-'Kppa 0.2.3'!AU111</f>
        <v>-2.6615372496277966E-14</v>
      </c>
      <c r="AV111" s="1">
        <f>KPP!AV111-'Kppa 0.2.3'!AV111</f>
        <v>314.28835833764845</v>
      </c>
      <c r="AW111" s="1">
        <f>KPP!AW111-'Kppa 0.2.3'!AW111</f>
        <v>4.2054173346809891E-9</v>
      </c>
      <c r="AX111" s="1">
        <f>KPP!AX111-'Kppa 0.2.3'!AX111</f>
        <v>0</v>
      </c>
      <c r="AY111" s="1">
        <f>KPP!AY111-'Kppa 0.2.3'!AY111</f>
        <v>-1.0559045599007829E-44</v>
      </c>
      <c r="AZ111" s="1">
        <f>KPP!AZ111-'Kppa 0.2.3'!AZ111</f>
        <v>-8.5662568169986687E-56</v>
      </c>
      <c r="BA111" s="1" t="e">
        <f>KPP!BA111-'Kppa 0.2.3'!BA111</f>
        <v>#VALUE!</v>
      </c>
      <c r="BB111" s="1">
        <f>KPP!BB111-'Kppa 0.2.3'!BB111</f>
        <v>0</v>
      </c>
      <c r="BC111" s="1">
        <f>KPP!BC111-'Kppa 0.2.3'!BC111</f>
        <v>-2.1392143418248495E-31</v>
      </c>
      <c r="BD111" s="1">
        <f>KPP!BD111-'Kppa 0.2.3'!BD111</f>
        <v>2.0406625646449952E-5</v>
      </c>
      <c r="BE111" s="1">
        <f>KPP!BE111-'Kppa 0.2.3'!BE111</f>
        <v>-1.4759427318070291E-5</v>
      </c>
      <c r="BF111" s="1">
        <f>KPP!BF111-'Kppa 0.2.3'!BF111</f>
        <v>-1.4983432003550996E-6</v>
      </c>
      <c r="BG111" s="1" t="e">
        <f>KPP!BG111-'Kppa 0.2.3'!BG111</f>
        <v>#VALUE!</v>
      </c>
      <c r="BH111" s="1">
        <f>KPP!BH111-'Kppa 0.2.3'!BH111</f>
        <v>7.1075152150920098E-6</v>
      </c>
      <c r="BI111" s="1">
        <f>KPP!BI111-'Kppa 0.2.3'!BI111</f>
        <v>-7.3498486698980129E-5</v>
      </c>
      <c r="BJ111" s="1">
        <f>KPP!BJ111-'Kppa 0.2.3'!BJ111</f>
        <v>-1.1539453537804008E-7</v>
      </c>
      <c r="BK111" s="1">
        <f>KPP!BK111-'Kppa 0.2.3'!BK111</f>
        <v>4.3593985265999446E-4</v>
      </c>
      <c r="BL111" s="1">
        <f>KPP!BL111-'Kppa 0.2.3'!BL111</f>
        <v>9.0883416757409484E-8</v>
      </c>
      <c r="BM111" s="1">
        <f>KPP!BM111-'Kppa 0.2.3'!BM111</f>
        <v>-1.5661645203363049E-10</v>
      </c>
      <c r="BN111" s="1">
        <f>KPP!BN111-'Kppa 0.2.3'!BN111</f>
        <v>-1.2197193728443995E-16</v>
      </c>
      <c r="BO111" s="1">
        <f>KPP!BO111-'Kppa 0.2.3'!BO111</f>
        <v>9.5232481336199169E-8</v>
      </c>
      <c r="BP111" s="1">
        <f>KPP!BP111-'Kppa 0.2.3'!BP111</f>
        <v>-1.5346737588998027E-12</v>
      </c>
      <c r="BQ111" s="1">
        <f>KPP!BQ111-'Kppa 0.2.3'!BQ111</f>
        <v>9.2177499145619736E-8</v>
      </c>
      <c r="BR111" s="1">
        <f>KPP!BR111-'Kppa 0.2.3'!BR111</f>
        <v>1.9112765157549784E-10</v>
      </c>
      <c r="BS111" s="1">
        <f>KPP!BS111-'Kppa 0.2.3'!BS111</f>
        <v>1.875609530653001E-5</v>
      </c>
      <c r="BT111" s="1">
        <f>KPP!BT111-'Kppa 0.2.3'!BT111</f>
        <v>-9.2536627543498553E-7</v>
      </c>
      <c r="BU111" s="1">
        <f>KPP!BU111-'Kppa 0.2.3'!BU111</f>
        <v>2.8324784607779936E-8</v>
      </c>
      <c r="BV111" s="1">
        <f>KPP!BV111-'Kppa 0.2.3'!BV111</f>
        <v>5.5829288951779903E-8</v>
      </c>
      <c r="BW111" s="1">
        <f>KPP!BW111-'Kppa 0.2.3'!BW111</f>
        <v>9.7929459385569874E-10</v>
      </c>
      <c r="BX111" s="1">
        <f>KPP!BX111-'Kppa 0.2.3'!BX111</f>
        <v>0</v>
      </c>
      <c r="BY111" s="1">
        <f>KPP!BY111-'Kppa 0.2.3'!BY111</f>
        <v>0</v>
      </c>
      <c r="BZ111" s="1">
        <f>KPP!BZ111-'Kppa 0.2.3'!BZ111</f>
        <v>0</v>
      </c>
      <c r="CA111" s="1">
        <f>KPP!CA111-'Kppa 0.2.3'!CA111</f>
        <v>0</v>
      </c>
      <c r="CB111" s="1">
        <f>KPP!CB111-'Kppa 0.2.3'!CB111</f>
        <v>0</v>
      </c>
    </row>
    <row r="112" spans="1:80" x14ac:dyDescent="0.2">
      <c r="A112" s="1">
        <f>KPP!A112-'Kppa 0.2.3'!A112</f>
        <v>0</v>
      </c>
      <c r="B112" s="1">
        <f>KPP!B112-'Kppa 0.2.3'!B112</f>
        <v>1.1236752835999675E-4</v>
      </c>
      <c r="C112" s="1">
        <f>KPP!C112-'Kppa 0.2.3'!C112</f>
        <v>1.6147595637196893E-6</v>
      </c>
      <c r="D112" s="1">
        <f>KPP!D112-'Kppa 0.2.3'!D112</f>
        <v>6.2702830596279846E-4</v>
      </c>
      <c r="E112" s="1">
        <f>KPP!E112-'Kppa 0.2.3'!E112</f>
        <v>8.9100336312770284E-4</v>
      </c>
      <c r="F112" s="1">
        <f>KPP!F112-'Kppa 0.2.3'!F112</f>
        <v>1.4886147055466967E-3</v>
      </c>
      <c r="G112" s="1">
        <f>KPP!G112-'Kppa 0.2.3'!G112</f>
        <v>1.2383366353055994E-3</v>
      </c>
      <c r="H112" s="1">
        <f>KPP!H112-'Kppa 0.2.3'!H112</f>
        <v>-6.718598760949851E-6</v>
      </c>
      <c r="I112" s="1">
        <f>KPP!I112-'Kppa 0.2.3'!I112</f>
        <v>-2.4801693955994741E-5</v>
      </c>
      <c r="J112" s="1">
        <f>KPP!J112-'Kppa 0.2.3'!J112</f>
        <v>-1.1236678330207948E-4</v>
      </c>
      <c r="K112" s="1">
        <f>KPP!K112-'Kppa 0.2.3'!K112</f>
        <v>316.28258247655555</v>
      </c>
      <c r="L112" s="1">
        <f>KPP!L112-'Kppa 0.2.3'!L112</f>
        <v>-4.4896625236380029E-5</v>
      </c>
      <c r="M112" s="1">
        <f>KPP!M112-'Kppa 0.2.3'!M112</f>
        <v>-4.9782320252700566E-24</v>
      </c>
      <c r="N112" s="1">
        <f>KPP!N112-'Kppa 0.2.3'!N112</f>
        <v>4.8566363568569668E-5</v>
      </c>
      <c r="O112" s="1">
        <f>KPP!O112-'Kppa 0.2.3'!O112</f>
        <v>7.6922784110030045E-5</v>
      </c>
      <c r="P112" s="1">
        <f>KPP!P112-'Kppa 0.2.3'!P112</f>
        <v>-2.0775631087344964E-9</v>
      </c>
      <c r="Q112" s="1">
        <f>KPP!Q112-'Kppa 0.2.3'!Q112</f>
        <v>-1.4763939060547009E-13</v>
      </c>
      <c r="R112" s="1">
        <f>KPP!R112-'Kppa 0.2.3'!R112</f>
        <v>-1.9901363622387008E-3</v>
      </c>
      <c r="S112" s="1">
        <f>KPP!S112-'Kppa 0.2.3'!S112</f>
        <v>1.6868965294450128E-6</v>
      </c>
      <c r="T112" s="1">
        <f>KPP!T112-'Kppa 0.2.3'!T112</f>
        <v>5.3807534179370058E-8</v>
      </c>
      <c r="U112" s="1">
        <f>KPP!U112-'Kppa 0.2.3'!U112</f>
        <v>-3.6641497973790042E-5</v>
      </c>
      <c r="V112" s="1">
        <f>KPP!V112-'Kppa 0.2.3'!V112</f>
        <v>-6.1643931798601066E-6</v>
      </c>
      <c r="W112" s="1">
        <f>KPP!W112-'Kppa 0.2.3'!W112</f>
        <v>-1.7276277017462955E-15</v>
      </c>
      <c r="X112" s="1">
        <f>KPP!X112-'Kppa 0.2.3'!X112</f>
        <v>-1.9535494441522497E-13</v>
      </c>
      <c r="Y112" s="1">
        <f>KPP!Y112-'Kppa 0.2.3'!Y112</f>
        <v>-5.7933403197489103E-33</v>
      </c>
      <c r="Z112" s="1">
        <f>KPP!Z112-'Kppa 0.2.3'!Z112</f>
        <v>1.1213341420438019E-7</v>
      </c>
      <c r="AA112" s="1">
        <f>KPP!AA112-'Kppa 0.2.3'!AA112</f>
        <v>3.8772877493829837E-5</v>
      </c>
      <c r="AB112" s="1">
        <f>KPP!AB112-'Kppa 0.2.3'!AB112</f>
        <v>3.7969912759529879E-12</v>
      </c>
      <c r="AC112" s="1">
        <f>KPP!AC112-'Kppa 0.2.3'!AC112</f>
        <v>-8.663079923872982E-28</v>
      </c>
      <c r="AD112" s="1">
        <f>KPP!AD112-'Kppa 0.2.3'!AD112</f>
        <v>-2.3492640459699989E-5</v>
      </c>
      <c r="AE112" s="1">
        <f>KPP!AE112-'Kppa 0.2.3'!AE112</f>
        <v>-5.4537437691614026E-8</v>
      </c>
      <c r="AF112" s="1">
        <f>KPP!AF112-'Kppa 0.2.3'!AF112</f>
        <v>-3.886575184293998E-10</v>
      </c>
      <c r="AG112" s="1">
        <f>KPP!AG112-'Kppa 0.2.3'!AG112</f>
        <v>-4.7103546874022981E-12</v>
      </c>
      <c r="AH112" s="1">
        <f>KPP!AH112-'Kppa 0.2.3'!AH112</f>
        <v>-1.9393450325695001E-12</v>
      </c>
      <c r="AI112" s="1">
        <f>KPP!AI112-'Kppa 0.2.3'!AI112</f>
        <v>-4.1210906982005025E-15</v>
      </c>
      <c r="AJ112" s="1">
        <f>KPP!AJ112-'Kppa 0.2.3'!AJ112</f>
        <v>-2.040010348942301E-11</v>
      </c>
      <c r="AK112" s="1">
        <f>KPP!AK112-'Kppa 0.2.3'!AK112</f>
        <v>-1.6739219967709984E-12</v>
      </c>
      <c r="AL112" s="1">
        <f>KPP!AL112-'Kppa 0.2.3'!AL112</f>
        <v>1.902782145443802E-5</v>
      </c>
      <c r="AM112" s="1">
        <f>KPP!AM112-'Kppa 0.2.3'!AM112</f>
        <v>-1.1122524450461991E-11</v>
      </c>
      <c r="AN112" s="1">
        <f>KPP!AN112-'Kppa 0.2.3'!AN112</f>
        <v>-3.9489310133783945E-15</v>
      </c>
      <c r="AO112" s="1">
        <f>KPP!AO112-'Kppa 0.2.3'!AO112</f>
        <v>-4.9025245488698577E-4</v>
      </c>
      <c r="AP112" s="1">
        <f>KPP!AP112-'Kppa 0.2.3'!AP112</f>
        <v>-2.0132388288616003E-11</v>
      </c>
      <c r="AQ112" s="1">
        <f>KPP!AQ112-'Kppa 0.2.3'!AQ112</f>
        <v>-1.4214867570050069E-4</v>
      </c>
      <c r="AR112" s="1">
        <f>KPP!AR112-'Kppa 0.2.3'!AR112</f>
        <v>-6.4414298532988745E-5</v>
      </c>
      <c r="AS112" s="1">
        <f>KPP!AS112-'Kppa 0.2.3'!AS112</f>
        <v>-1.1869799682858903E-14</v>
      </c>
      <c r="AT112" s="1">
        <f>KPP!AT112-'Kppa 0.2.3'!AT112</f>
        <v>-4.7421111446499983E-7</v>
      </c>
      <c r="AU112" s="1">
        <f>KPP!AU112-'Kppa 0.2.3'!AU112</f>
        <v>-2.7076108116793056E-14</v>
      </c>
      <c r="AV112" s="1" t="e">
        <f>KPP!AV112-'Kppa 0.2.3'!AV112</f>
        <v>#VALUE!</v>
      </c>
      <c r="AW112" s="1">
        <f>KPP!AW112-'Kppa 0.2.3'!AW112</f>
        <v>4.1388935749979836E-9</v>
      </c>
      <c r="AX112" s="1">
        <f>KPP!AX112-'Kppa 0.2.3'!AX112</f>
        <v>0</v>
      </c>
      <c r="AY112" s="1">
        <f>KPP!AY112-'Kppa 0.2.3'!AY112</f>
        <v>-8.2234794263562502E-45</v>
      </c>
      <c r="AZ112" s="1">
        <f>KPP!AZ112-'Kppa 0.2.3'!AZ112</f>
        <v>-4.3812539319774795E-56</v>
      </c>
      <c r="BA112" s="1" t="e">
        <f>KPP!BA112-'Kppa 0.2.3'!BA112</f>
        <v>#VALUE!</v>
      </c>
      <c r="BB112" s="1">
        <f>KPP!BB112-'Kppa 0.2.3'!BB112</f>
        <v>0</v>
      </c>
      <c r="BC112" s="1">
        <f>KPP!BC112-'Kppa 0.2.3'!BC112</f>
        <v>-1.7984570945764898E-31</v>
      </c>
      <c r="BD112" s="1">
        <f>KPP!BD112-'Kppa 0.2.3'!BD112</f>
        <v>2.190383299184996E-5</v>
      </c>
      <c r="BE112" s="1">
        <f>KPP!BE112-'Kppa 0.2.3'!BE112</f>
        <v>-1.3535306680040153E-5</v>
      </c>
      <c r="BF112" s="1">
        <f>KPP!BF112-'Kppa 0.2.3'!BF112</f>
        <v>-1.4802844539982007E-6</v>
      </c>
      <c r="BG112" s="1" t="e">
        <f>KPP!BG112-'Kppa 0.2.3'!BG112</f>
        <v>#VALUE!</v>
      </c>
      <c r="BH112" s="1">
        <f>KPP!BH112-'Kppa 0.2.3'!BH112</f>
        <v>6.939379443872992E-6</v>
      </c>
      <c r="BI112" s="1">
        <f>KPP!BI112-'Kppa 0.2.3'!BI112</f>
        <v>-7.3435665808080277E-5</v>
      </c>
      <c r="BJ112" s="1">
        <f>KPP!BJ112-'Kppa 0.2.3'!BJ112</f>
        <v>-1.1468975559461982E-7</v>
      </c>
      <c r="BK112" s="1">
        <f>KPP!BK112-'Kppa 0.2.3'!BK112</f>
        <v>4.09917137672966E-4</v>
      </c>
      <c r="BL112" s="1">
        <f>KPP!BL112-'Kppa 0.2.3'!BL112</f>
        <v>9.127139499117982E-8</v>
      </c>
      <c r="BM112" s="1">
        <f>KPP!BM112-'Kppa 0.2.3'!BM112</f>
        <v>-1.5278898381714969E-10</v>
      </c>
      <c r="BN112" s="1">
        <f>KPP!BN112-'Kppa 0.2.3'!BN112</f>
        <v>-1.1736306282213001E-16</v>
      </c>
      <c r="BO112" s="1">
        <f>KPP!BO112-'Kppa 0.2.3'!BO112</f>
        <v>1.0158638356020076E-7</v>
      </c>
      <c r="BP112" s="1">
        <f>KPP!BP112-'Kppa 0.2.3'!BP112</f>
        <v>-1.5077086795036037E-12</v>
      </c>
      <c r="BQ112" s="1">
        <f>KPP!BQ112-'Kppa 0.2.3'!BQ112</f>
        <v>8.8870853672100048E-8</v>
      </c>
      <c r="BR112" s="1">
        <f>KPP!BR112-'Kppa 0.2.3'!BR112</f>
        <v>1.9845811390810395E-10</v>
      </c>
      <c r="BS112" s="1">
        <f>KPP!BS112-'Kppa 0.2.3'!BS112</f>
        <v>1.9110570729979903E-5</v>
      </c>
      <c r="BT112" s="1">
        <f>KPP!BT112-'Kppa 0.2.3'!BT112</f>
        <v>-9.1870199811299423E-7</v>
      </c>
      <c r="BU112" s="1">
        <f>KPP!BU112-'Kppa 0.2.3'!BU112</f>
        <v>3.0784629665769827E-8</v>
      </c>
      <c r="BV112" s="1">
        <f>KPP!BV112-'Kppa 0.2.3'!BV112</f>
        <v>5.3912624533429878E-8</v>
      </c>
      <c r="BW112" s="1">
        <f>KPP!BW112-'Kppa 0.2.3'!BW112</f>
        <v>9.3943665117230061E-10</v>
      </c>
      <c r="BX112" s="1">
        <f>KPP!BX112-'Kppa 0.2.3'!BX112</f>
        <v>0</v>
      </c>
      <c r="BY112" s="1">
        <f>KPP!BY112-'Kppa 0.2.3'!BY112</f>
        <v>0</v>
      </c>
      <c r="BZ112" s="1">
        <f>KPP!BZ112-'Kppa 0.2.3'!BZ112</f>
        <v>0</v>
      </c>
      <c r="CA112" s="1">
        <f>KPP!CA112-'Kppa 0.2.3'!CA112</f>
        <v>0</v>
      </c>
      <c r="CB112" s="1">
        <f>KPP!CB112-'Kppa 0.2.3'!CB112</f>
        <v>0</v>
      </c>
    </row>
    <row r="113" spans="1:80" x14ac:dyDescent="0.2">
      <c r="A113" s="1">
        <f>KPP!A113-'Kppa 0.2.3'!A113</f>
        <v>0</v>
      </c>
      <c r="B113" s="1">
        <f>KPP!B113-'Kppa 0.2.3'!B113</f>
        <v>1.123295809999994E-4</v>
      </c>
      <c r="C113" s="1">
        <f>KPP!C113-'Kppa 0.2.3'!C113</f>
        <v>1.6120139812803372E-6</v>
      </c>
      <c r="D113" s="1">
        <f>KPP!D113-'Kppa 0.2.3'!D113</f>
        <v>6.2804608413799534E-4</v>
      </c>
      <c r="E113" s="1">
        <f>KPP!E113-'Kppa 0.2.3'!E113</f>
        <v>8.9198194484630539E-4</v>
      </c>
      <c r="F113" s="1">
        <f>KPP!F113-'Kppa 0.2.3'!F113</f>
        <v>1.4890956566646976E-3</v>
      </c>
      <c r="G113" s="1">
        <f>KPP!G113-'Kppa 0.2.3'!G113</f>
        <v>1.2387931020376997E-3</v>
      </c>
      <c r="H113" s="1">
        <f>KPP!H113-'Kppa 0.2.3'!H113</f>
        <v>-6.7189118957786814E-6</v>
      </c>
      <c r="I113" s="1">
        <f>KPP!I113-'Kppa 0.2.3'!I113</f>
        <v>-2.4802633361020732E-5</v>
      </c>
      <c r="J113" s="1">
        <f>KPP!J113-'Kppa 0.2.3'!J113</f>
        <v>-1.1232883594201014E-4</v>
      </c>
      <c r="K113" s="1">
        <f>KPP!K113-'Kppa 0.2.3'!K113</f>
        <v>0</v>
      </c>
      <c r="L113" s="1">
        <f>KPP!L113-'Kppa 0.2.3'!L113</f>
        <v>-4.4983640124630561E-5</v>
      </c>
      <c r="M113" s="1">
        <f>KPP!M113-'Kppa 0.2.3'!M113</f>
        <v>-4.9782320252993969E-24</v>
      </c>
      <c r="N113" s="1">
        <f>KPP!N113-'Kppa 0.2.3'!N113</f>
        <v>4.866380721339986E-5</v>
      </c>
      <c r="O113" s="1">
        <f>KPP!O113-'Kppa 0.2.3'!O113</f>
        <v>7.1730713344239899E-5</v>
      </c>
      <c r="P113" s="1">
        <f>KPP!P113-'Kppa 0.2.3'!P113</f>
        <v>-1.9053996253494904E-9</v>
      </c>
      <c r="Q113" s="1">
        <f>KPP!Q113-'Kppa 0.2.3'!Q113</f>
        <v>-1.3420700472452E-13</v>
      </c>
      <c r="R113" s="1">
        <f>KPP!R113-'Kppa 0.2.3'!R113</f>
        <v>-1.9848913556838998E-3</v>
      </c>
      <c r="S113" s="1">
        <f>KPP!S113-'Kppa 0.2.3'!S113</f>
        <v>1.7284135027229963E-6</v>
      </c>
      <c r="T113" s="1">
        <f>KPP!T113-'Kppa 0.2.3'!T113</f>
        <v>5.0607980343159867E-8</v>
      </c>
      <c r="U113" s="1">
        <f>KPP!U113-'Kppa 0.2.3'!U113</f>
        <v>-3.6618806230620006E-5</v>
      </c>
      <c r="V113" s="1">
        <f>KPP!V113-'Kppa 0.2.3'!V113</f>
        <v>-6.1339778456097045E-6</v>
      </c>
      <c r="W113" s="1">
        <f>KPP!W113-'Kppa 0.2.3'!W113</f>
        <v>-1.6342149239621013E-15</v>
      </c>
      <c r="X113" s="1">
        <f>KPP!X113-'Kppa 0.2.3'!X113</f>
        <v>-1.9009114862513798E-13</v>
      </c>
      <c r="Y113" s="1">
        <f>KPP!Y113-'Kppa 0.2.3'!Y113</f>
        <v>-5.3368788234299701E-33</v>
      </c>
      <c r="Z113" s="1">
        <f>KPP!Z113-'Kppa 0.2.3'!Z113</f>
        <v>1.0862313048960956E-7</v>
      </c>
      <c r="AA113" s="1">
        <f>KPP!AA113-'Kppa 0.2.3'!AA113</f>
        <v>3.8182229427859843E-5</v>
      </c>
      <c r="AB113" s="1">
        <f>KPP!AB113-'Kppa 0.2.3'!AB113</f>
        <v>4.1134214282200066E-12</v>
      </c>
      <c r="AC113" s="1">
        <f>KPP!AC113-'Kppa 0.2.3'!AC113</f>
        <v>-8.8225511596709931E-28</v>
      </c>
      <c r="AD113" s="1">
        <f>KPP!AD113-'Kppa 0.2.3'!AD113</f>
        <v>-2.344750448515006E-5</v>
      </c>
      <c r="AE113" s="1">
        <f>KPP!AE113-'Kppa 0.2.3'!AE113</f>
        <v>-5.3921521750236041E-8</v>
      </c>
      <c r="AF113" s="1">
        <f>KPP!AF113-'Kppa 0.2.3'!AF113</f>
        <v>-3.8239352948182032E-10</v>
      </c>
      <c r="AG113" s="1">
        <f>KPP!AG113-'Kppa 0.2.3'!AG113</f>
        <v>-4.7413919319474021E-12</v>
      </c>
      <c r="AH113" s="1">
        <f>KPP!AH113-'Kppa 0.2.3'!AH113</f>
        <v>-1.9913964068742999E-12</v>
      </c>
      <c r="AI113" s="1">
        <f>KPP!AI113-'Kppa 0.2.3'!AI113</f>
        <v>-3.9757578880109008E-15</v>
      </c>
      <c r="AJ113" s="1">
        <f>KPP!AJ113-'Kppa 0.2.3'!AJ113</f>
        <v>-1.9774592728081998E-11</v>
      </c>
      <c r="AK113" s="1">
        <f>KPP!AK113-'Kppa 0.2.3'!AK113</f>
        <v>-1.6444407345743997E-12</v>
      </c>
      <c r="AL113" s="1">
        <f>KPP!AL113-'Kppa 0.2.3'!AL113</f>
        <v>1.879120726923898E-5</v>
      </c>
      <c r="AM113" s="1">
        <f>KPP!AM113-'Kppa 0.2.3'!AM113</f>
        <v>-1.0427621214121304E-11</v>
      </c>
      <c r="AN113" s="1">
        <f>KPP!AN113-'Kppa 0.2.3'!AN113</f>
        <v>-3.9844722178925094E-15</v>
      </c>
      <c r="AO113" s="1">
        <f>KPP!AO113-'Kppa 0.2.3'!AO113</f>
        <v>-4.9162934438196082E-4</v>
      </c>
      <c r="AP113" s="1">
        <f>KPP!AP113-'Kppa 0.2.3'!AP113</f>
        <v>-1.8928655048583987E-11</v>
      </c>
      <c r="AQ113" s="1">
        <f>KPP!AQ113-'Kppa 0.2.3'!AQ113</f>
        <v>-1.4251257593600117E-4</v>
      </c>
      <c r="AR113" s="1">
        <f>KPP!AR113-'Kppa 0.2.3'!AR113</f>
        <v>-5.9728018553001361E-5</v>
      </c>
      <c r="AS113" s="1">
        <f>KPP!AS113-'Kppa 0.2.3'!AS113</f>
        <v>-1.1076128163218803E-14</v>
      </c>
      <c r="AT113" s="1">
        <f>KPP!AT113-'Kppa 0.2.3'!AT113</f>
        <v>-4.6943625725820172E-7</v>
      </c>
      <c r="AU113" s="1">
        <f>KPP!AU113-'Kppa 0.2.3'!AU113</f>
        <v>-2.7574708363080073E-14</v>
      </c>
      <c r="AV113" s="1">
        <f>KPP!AV113-'Kppa 0.2.3'!AV113</f>
        <v>319.57751333342384</v>
      </c>
      <c r="AW113" s="1">
        <f>KPP!AW113-'Kppa 0.2.3'!AW113</f>
        <v>4.1003265855419733E-9</v>
      </c>
      <c r="AX113" s="1">
        <f>KPP!AX113-'Kppa 0.2.3'!AX113</f>
        <v>0</v>
      </c>
      <c r="AY113" s="1">
        <f>KPP!AY113-'Kppa 0.2.3'!AY113</f>
        <v>-6.4574580347779402E-45</v>
      </c>
      <c r="AZ113" s="1">
        <f>KPP!AZ113-'Kppa 0.2.3'!AZ113</f>
        <v>-2.2746555162473199E-56</v>
      </c>
      <c r="BA113" s="1" t="e">
        <f>KPP!BA113-'Kppa 0.2.3'!BA113</f>
        <v>#VALUE!</v>
      </c>
      <c r="BB113" s="1">
        <f>KPP!BB113-'Kppa 0.2.3'!BB113</f>
        <v>0</v>
      </c>
      <c r="BC113" s="1">
        <f>KPP!BC113-'Kppa 0.2.3'!BC113</f>
        <v>-1.5175808752688401E-31</v>
      </c>
      <c r="BD113" s="1">
        <f>KPP!BD113-'Kppa 0.2.3'!BD113</f>
        <v>2.3043436519589941E-5</v>
      </c>
      <c r="BE113" s="1">
        <f>KPP!BE113-'Kppa 0.2.3'!BE113</f>
        <v>-1.2269727409320794E-5</v>
      </c>
      <c r="BF113" s="1">
        <f>KPP!BF113-'Kppa 0.2.3'!BF113</f>
        <v>-1.4632600772986011E-6</v>
      </c>
      <c r="BG113" s="1" t="e">
        <f>KPP!BG113-'Kppa 0.2.3'!BG113</f>
        <v>#VALUE!</v>
      </c>
      <c r="BH113" s="1">
        <f>KPP!BH113-'Kppa 0.2.3'!BH113</f>
        <v>6.8027604712779977E-6</v>
      </c>
      <c r="BI113" s="1">
        <f>KPP!BI113-'Kppa 0.2.3'!BI113</f>
        <v>-7.3376366195000101E-5</v>
      </c>
      <c r="BJ113" s="1">
        <f>KPP!BJ113-'Kppa 0.2.3'!BJ113</f>
        <v>-1.1400179771552997E-7</v>
      </c>
      <c r="BK113" s="1">
        <f>KPP!BK113-'Kppa 0.2.3'!BK113</f>
        <v>3.842086634029962E-4</v>
      </c>
      <c r="BL113" s="1">
        <f>KPP!BL113-'Kppa 0.2.3'!BL113</f>
        <v>9.1721784874069964E-8</v>
      </c>
      <c r="BM113" s="1">
        <f>KPP!BM113-'Kppa 0.2.3'!BM113</f>
        <v>-1.4888572439959154E-10</v>
      </c>
      <c r="BN113" s="1">
        <f>KPP!BN113-'Kppa 0.2.3'!BN113</f>
        <v>-1.1308727383503006E-16</v>
      </c>
      <c r="BO113" s="1">
        <f>KPP!BO113-'Kppa 0.2.3'!BO113</f>
        <v>1.0771732188810079E-7</v>
      </c>
      <c r="BP113" s="1">
        <f>KPP!BP113-'Kppa 0.2.3'!BP113</f>
        <v>-1.4840282550570994E-12</v>
      </c>
      <c r="BQ113" s="1">
        <f>KPP!BQ113-'Kppa 0.2.3'!BQ113</f>
        <v>8.5846723392209992E-8</v>
      </c>
      <c r="BR113" s="1">
        <f>KPP!BR113-'Kppa 0.2.3'!BR113</f>
        <v>2.0484640196539919E-10</v>
      </c>
      <c r="BS113" s="1">
        <f>KPP!BS113-'Kppa 0.2.3'!BS113</f>
        <v>1.9414358818259977E-5</v>
      </c>
      <c r="BT113" s="1">
        <f>KPP!BT113-'Kppa 0.2.3'!BT113</f>
        <v>-8.9865893189298085E-7</v>
      </c>
      <c r="BU113" s="1">
        <f>KPP!BU113-'Kppa 0.2.3'!BU113</f>
        <v>3.3167876039589787E-8</v>
      </c>
      <c r="BV113" s="1">
        <f>KPP!BV113-'Kppa 0.2.3'!BV113</f>
        <v>5.2160827633019903E-8</v>
      </c>
      <c r="BW113" s="1">
        <f>KPP!BW113-'Kppa 0.2.3'!BW113</f>
        <v>9.0330529584829904E-10</v>
      </c>
      <c r="BX113" s="1">
        <f>KPP!BX113-'Kppa 0.2.3'!BX113</f>
        <v>0</v>
      </c>
      <c r="BY113" s="1">
        <f>KPP!BY113-'Kppa 0.2.3'!BY113</f>
        <v>0</v>
      </c>
      <c r="BZ113" s="1">
        <f>KPP!BZ113-'Kppa 0.2.3'!BZ113</f>
        <v>0</v>
      </c>
      <c r="CA113" s="1">
        <f>KPP!CA113-'Kppa 0.2.3'!CA113</f>
        <v>0</v>
      </c>
      <c r="CB113" s="1">
        <f>KPP!CB113-'Kppa 0.2.3'!CB113</f>
        <v>0</v>
      </c>
    </row>
    <row r="114" spans="1:80" x14ac:dyDescent="0.2">
      <c r="A114" s="1">
        <f>KPP!A114-'Kppa 0.2.3'!A114</f>
        <v>0</v>
      </c>
      <c r="B114" s="1">
        <f>KPP!B114-'Kppa 0.2.3'!B114</f>
        <v>1.1229559036360359E-4</v>
      </c>
      <c r="C114" s="1">
        <f>KPP!C114-'Kppa 0.2.3'!C114</f>
        <v>1.6094840870201077E-6</v>
      </c>
      <c r="D114" s="1">
        <f>KPP!D114-'Kppa 0.2.3'!D114</f>
        <v>6.2906852760209742E-4</v>
      </c>
      <c r="E114" s="1">
        <f>KPP!E114-'Kppa 0.2.3'!E114</f>
        <v>8.9291191884699472E-4</v>
      </c>
      <c r="F114" s="1">
        <f>KPP!F114-'Kppa 0.2.3'!F114</f>
        <v>1.4895764408964993E-3</v>
      </c>
      <c r="G114" s="1">
        <f>KPP!G114-'Kppa 0.2.3'!G114</f>
        <v>1.2392278244956999E-3</v>
      </c>
      <c r="H114" s="1">
        <f>KPP!H114-'Kppa 0.2.3'!H114</f>
        <v>-6.7192104806195613E-6</v>
      </c>
      <c r="I114" s="1">
        <f>KPP!I114-'Kppa 0.2.3'!I114</f>
        <v>-2.480352911599093E-5</v>
      </c>
      <c r="J114" s="1">
        <f>KPP!J114-'Kppa 0.2.3'!J114</f>
        <v>-1.1229484530565033E-4</v>
      </c>
      <c r="K114" s="1">
        <f>KPP!K114-'Kppa 0.2.3'!K114</f>
        <v>0</v>
      </c>
      <c r="L114" s="1">
        <f>KPP!L114-'Kppa 0.2.3'!L114</f>
        <v>-4.5067604043570568E-5</v>
      </c>
      <c r="M114" s="1">
        <f>KPP!M114-'Kppa 0.2.3'!M114</f>
        <v>-4.978232025340022E-24</v>
      </c>
      <c r="N114" s="1">
        <f>KPP!N114-'Kppa 0.2.3'!N114</f>
        <v>4.8529895858670079E-5</v>
      </c>
      <c r="O114" s="1">
        <f>KPP!O114-'Kppa 0.2.3'!O114</f>
        <v>6.6835202461170123E-5</v>
      </c>
      <c r="P114" s="1">
        <f>KPP!P114-'Kppa 0.2.3'!P114</f>
        <v>-1.7415487501607982E-9</v>
      </c>
      <c r="Q114" s="1">
        <f>KPP!Q114-'Kppa 0.2.3'!Q114</f>
        <v>-1.2167399915310005E-13</v>
      </c>
      <c r="R114" s="1">
        <f>KPP!R114-'Kppa 0.2.3'!R114</f>
        <v>-1.9799098480728014E-3</v>
      </c>
      <c r="S114" s="1">
        <f>KPP!S114-'Kppa 0.2.3'!S114</f>
        <v>1.7727092539860365E-6</v>
      </c>
      <c r="T114" s="1">
        <f>KPP!T114-'Kppa 0.2.3'!T114</f>
        <v>4.7638810589310619E-8</v>
      </c>
      <c r="U114" s="1">
        <f>KPP!U114-'Kppa 0.2.3'!U114</f>
        <v>-3.6597897010780082E-5</v>
      </c>
      <c r="V114" s="1">
        <f>KPP!V114-'Kppa 0.2.3'!V114</f>
        <v>-6.1052452927336991E-6</v>
      </c>
      <c r="W114" s="1">
        <f>KPP!W114-'Kppa 0.2.3'!W114</f>
        <v>-1.541981492730999E-15</v>
      </c>
      <c r="X114" s="1">
        <f>KPP!X114-'Kppa 0.2.3'!X114</f>
        <v>-1.85209694232817E-13</v>
      </c>
      <c r="Y114" s="1">
        <f>KPP!Y114-'Kppa 0.2.3'!Y114</f>
        <v>-4.9354293306605595E-33</v>
      </c>
      <c r="Z114" s="1">
        <f>KPP!Z114-'Kppa 0.2.3'!Z114</f>
        <v>1.0503165399655988E-7</v>
      </c>
      <c r="AA114" s="1">
        <f>KPP!AA114-'Kppa 0.2.3'!AA114</f>
        <v>3.7652107298040026E-5</v>
      </c>
      <c r="AB114" s="1">
        <f>KPP!AB114-'Kppa 0.2.3'!AB114</f>
        <v>4.4069528842210092E-12</v>
      </c>
      <c r="AC114" s="1">
        <f>KPP!AC114-'Kppa 0.2.3'!AC114</f>
        <v>-8.990708868172008E-28</v>
      </c>
      <c r="AD114" s="1">
        <f>KPP!AD114-'Kppa 0.2.3'!AD114</f>
        <v>-2.3401877432729923E-5</v>
      </c>
      <c r="AE114" s="1">
        <f>KPP!AE114-'Kppa 0.2.3'!AE114</f>
        <v>-5.3341973969894001E-8</v>
      </c>
      <c r="AF114" s="1">
        <f>KPP!AF114-'Kppa 0.2.3'!AF114</f>
        <v>-3.7652435306900013E-10</v>
      </c>
      <c r="AG114" s="1">
        <f>KPP!AG114-'Kppa 0.2.3'!AG114</f>
        <v>-4.7574504161360965E-12</v>
      </c>
      <c r="AH114" s="1">
        <f>KPP!AH114-'Kppa 0.2.3'!AH114</f>
        <v>-2.0300849635108989E-12</v>
      </c>
      <c r="AI114" s="1">
        <f>KPP!AI114-'Kppa 0.2.3'!AI114</f>
        <v>-3.8461791844925004E-15</v>
      </c>
      <c r="AJ114" s="1">
        <f>KPP!AJ114-'Kppa 0.2.3'!AJ114</f>
        <v>-1.9201629295317992E-11</v>
      </c>
      <c r="AK114" s="1">
        <f>KPP!AK114-'Kppa 0.2.3'!AK114</f>
        <v>-1.6178197479555003E-12</v>
      </c>
      <c r="AL114" s="1">
        <f>KPP!AL114-'Kppa 0.2.3'!AL114</f>
        <v>1.8566584623509025E-5</v>
      </c>
      <c r="AM114" s="1">
        <f>KPP!AM114-'Kppa 0.2.3'!AM114</f>
        <v>-9.8108382973618032E-12</v>
      </c>
      <c r="AN114" s="1">
        <f>KPP!AN114-'Kppa 0.2.3'!AN114</f>
        <v>-4.0408674190551965E-15</v>
      </c>
      <c r="AO114" s="1">
        <f>KPP!AO114-'Kppa 0.2.3'!AO114</f>
        <v>-4.9278885825099206E-4</v>
      </c>
      <c r="AP114" s="1">
        <f>KPP!AP114-'Kppa 0.2.3'!AP114</f>
        <v>-1.7860289328234905E-11</v>
      </c>
      <c r="AQ114" s="1">
        <f>KPP!AQ114-'Kppa 0.2.3'!AQ114</f>
        <v>-1.4286277455100027E-4</v>
      </c>
      <c r="AR114" s="1">
        <f>KPP!AR114-'Kppa 0.2.3'!AR114</f>
        <v>-5.5105870403998614E-5</v>
      </c>
      <c r="AS114" s="1">
        <f>KPP!AS114-'Kppa 0.2.3'!AS114</f>
        <v>-1.0352236128548598E-14</v>
      </c>
      <c r="AT114" s="1">
        <f>KPP!AT114-'Kppa 0.2.3'!AT114</f>
        <v>-4.6475439098270065E-7</v>
      </c>
      <c r="AU114" s="1">
        <f>KPP!AU114-'Kppa 0.2.3'!AU114</f>
        <v>-2.8100254557769006E-14</v>
      </c>
      <c r="AV114" s="1" t="e">
        <f>KPP!AV114-'Kppa 0.2.3'!AV114</f>
        <v>#VALUE!</v>
      </c>
      <c r="AW114" s="1">
        <f>KPP!AW114-'Kppa 0.2.3'!AW114</f>
        <v>4.0793792396160302E-9</v>
      </c>
      <c r="AX114" s="1">
        <f>KPP!AX114-'Kppa 0.2.3'!AX114</f>
        <v>0</v>
      </c>
      <c r="AY114" s="1">
        <f>KPP!AY114-'Kppa 0.2.3'!AY114</f>
        <v>-5.1136579406409693E-45</v>
      </c>
      <c r="AZ114" s="1">
        <f>KPP!AZ114-'Kppa 0.2.3'!AZ114</f>
        <v>-1.1996927573803628E-56</v>
      </c>
      <c r="BA114" s="1" t="e">
        <f>KPP!BA114-'Kppa 0.2.3'!BA114</f>
        <v>#VALUE!</v>
      </c>
      <c r="BB114" s="1">
        <f>KPP!BB114-'Kppa 0.2.3'!BB114</f>
        <v>0</v>
      </c>
      <c r="BC114" s="1">
        <f>KPP!BC114-'Kppa 0.2.3'!BC114</f>
        <v>-1.28517614148849E-31</v>
      </c>
      <c r="BD114" s="1">
        <f>KPP!BD114-'Kppa 0.2.3'!BD114</f>
        <v>2.3894915115710205E-5</v>
      </c>
      <c r="BE114" s="1">
        <f>KPP!BE114-'Kppa 0.2.3'!BE114</f>
        <v>-1.0963004739419913E-5</v>
      </c>
      <c r="BF114" s="1">
        <f>KPP!BF114-'Kppa 0.2.3'!BF114</f>
        <v>-1.4472499703568E-6</v>
      </c>
      <c r="BG114" s="1" t="e">
        <f>KPP!BG114-'Kppa 0.2.3'!BG114</f>
        <v>#VALUE!</v>
      </c>
      <c r="BH114" s="1">
        <f>KPP!BH114-'Kppa 0.2.3'!BH114</f>
        <v>6.6906359008890256E-6</v>
      </c>
      <c r="BI114" s="1">
        <f>KPP!BI114-'Kppa 0.2.3'!BI114</f>
        <v>-7.3321087311980018E-5</v>
      </c>
      <c r="BJ114" s="1">
        <f>KPP!BJ114-'Kppa 0.2.3'!BJ114</f>
        <v>-1.1333485253606984E-7</v>
      </c>
      <c r="BK114" s="1">
        <f>KPP!BK114-'Kppa 0.2.3'!BK114</f>
        <v>3.5880977941199488E-4</v>
      </c>
      <c r="BL114" s="1">
        <f>KPP!BL114-'Kppa 0.2.3'!BL114</f>
        <v>9.2171578760349889E-8</v>
      </c>
      <c r="BM114" s="1">
        <f>KPP!BM114-'Kppa 0.2.3'!BM114</f>
        <v>-1.4500886501970004E-10</v>
      </c>
      <c r="BN114" s="1">
        <f>KPP!BN114-'Kppa 0.2.3'!BN114</f>
        <v>-1.0901653752968008E-16</v>
      </c>
      <c r="BO114" s="1">
        <f>KPP!BO114-'Kppa 0.2.3'!BO114</f>
        <v>1.1344929089359977E-7</v>
      </c>
      <c r="BP114" s="1">
        <f>KPP!BP114-'Kppa 0.2.3'!BP114</f>
        <v>-1.4623002323165027E-12</v>
      </c>
      <c r="BQ114" s="1">
        <f>KPP!BQ114-'Kppa 0.2.3'!BQ114</f>
        <v>8.2994973203239803E-8</v>
      </c>
      <c r="BR114" s="1">
        <f>KPP!BR114-'Kppa 0.2.3'!BR114</f>
        <v>2.1101937648710052E-10</v>
      </c>
      <c r="BS114" s="1">
        <f>KPP!BS114-'Kppa 0.2.3'!BS114</f>
        <v>1.9696195307070032E-5</v>
      </c>
      <c r="BT114" s="1">
        <f>KPP!BT114-'Kppa 0.2.3'!BT114</f>
        <v>-8.6295424070399794E-7</v>
      </c>
      <c r="BU114" s="1">
        <f>KPP!BU114-'Kppa 0.2.3'!BU114</f>
        <v>3.5393654675300162E-8</v>
      </c>
      <c r="BV114" s="1">
        <f>KPP!BV114-'Kppa 0.2.3'!BV114</f>
        <v>5.0500306072259991E-8</v>
      </c>
      <c r="BW114" s="1">
        <f>KPP!BW114-'Kppa 0.2.3'!BW114</f>
        <v>8.7078509075119859E-10</v>
      </c>
      <c r="BX114" s="1">
        <f>KPP!BX114-'Kppa 0.2.3'!BX114</f>
        <v>0</v>
      </c>
      <c r="BY114" s="1">
        <f>KPP!BY114-'Kppa 0.2.3'!BY114</f>
        <v>0</v>
      </c>
      <c r="BZ114" s="1">
        <f>KPP!BZ114-'Kppa 0.2.3'!BZ114</f>
        <v>0</v>
      </c>
      <c r="CA114" s="1">
        <f>KPP!CA114-'Kppa 0.2.3'!CA114</f>
        <v>0</v>
      </c>
      <c r="CB114" s="1">
        <f>KPP!CB114-'Kppa 0.2.3'!CB114</f>
        <v>0</v>
      </c>
    </row>
    <row r="115" spans="1:80" x14ac:dyDescent="0.2">
      <c r="A115" s="1">
        <f>KPP!A115-'Kppa 0.2.3'!A115</f>
        <v>0</v>
      </c>
      <c r="B115" s="1">
        <f>KPP!B115-'Kppa 0.2.3'!B115</f>
        <v>1.1222454115829977E-4</v>
      </c>
      <c r="C115" s="1">
        <f>KPP!C115-'Kppa 0.2.3'!C115</f>
        <v>1.6053833048392668E-6</v>
      </c>
      <c r="D115" s="1">
        <f>KPP!D115-'Kppa 0.2.3'!D115</f>
        <v>6.3006098563110624E-4</v>
      </c>
      <c r="E115" s="1">
        <f>KPP!E115-'Kppa 0.2.3'!E115</f>
        <v>8.9376447313080365E-4</v>
      </c>
      <c r="F115" s="1">
        <f>KPP!F115-'Kppa 0.2.3'!F115</f>
        <v>1.4900782938155055E-3</v>
      </c>
      <c r="G115" s="1">
        <f>KPP!G115-'Kppa 0.2.3'!G115</f>
        <v>1.2396614500511001E-3</v>
      </c>
      <c r="H115" s="1">
        <f>KPP!H115-'Kppa 0.2.3'!H115</f>
        <v>-6.7194374329497542E-6</v>
      </c>
      <c r="I115" s="1">
        <f>KPP!I115-'Kppa 0.2.3'!I115</f>
        <v>-2.4804210056988962E-5</v>
      </c>
      <c r="J115" s="1">
        <f>KPP!J115-'Kppa 0.2.3'!J115</f>
        <v>-1.1222379610042977E-4</v>
      </c>
      <c r="K115" s="1">
        <f>KPP!K115-'Kppa 0.2.3'!K115</f>
        <v>1.1729726329909386E-18</v>
      </c>
      <c r="L115" s="1">
        <f>KPP!L115-'Kppa 0.2.3'!L115</f>
        <v>-4.5146470805709771E-5</v>
      </c>
      <c r="M115" s="1">
        <f>KPP!M115-'Kppa 0.2.3'!M115</f>
        <v>-4.9392412162701337E-24</v>
      </c>
      <c r="N115" s="1">
        <f>KPP!N115-'Kppa 0.2.3'!N115</f>
        <v>4.8392580116930154E-5</v>
      </c>
      <c r="O115" s="1">
        <f>KPP!O115-'Kppa 0.2.3'!O115</f>
        <v>6.2818792325629877E-5</v>
      </c>
      <c r="P115" s="1">
        <f>KPP!P115-'Kppa 0.2.3'!P115</f>
        <v>-1.6144917419365979E-9</v>
      </c>
      <c r="Q115" s="1">
        <f>KPP!Q115-'Kppa 0.2.3'!Q115</f>
        <v>-1.1187717844500016E-13</v>
      </c>
      <c r="R115" s="1">
        <f>KPP!R115-'Kppa 0.2.3'!R115</f>
        <v>-1.9743744146930985E-3</v>
      </c>
      <c r="S115" s="1">
        <f>KPP!S115-'Kppa 0.2.3'!S115</f>
        <v>8.0188592223040002E-7</v>
      </c>
      <c r="T115" s="1">
        <f>KPP!T115-'Kppa 0.2.3'!T115</f>
        <v>4.2990661124810045E-8</v>
      </c>
      <c r="U115" s="1">
        <f>KPP!U115-'Kppa 0.2.3'!U115</f>
        <v>-3.656395299588E-5</v>
      </c>
      <c r="V115" s="1">
        <f>KPP!V115-'Kppa 0.2.3'!V115</f>
        <v>-6.0720078406214004E-6</v>
      </c>
      <c r="W115" s="1">
        <f>KPP!W115-'Kppa 0.2.3'!W115</f>
        <v>-3.6472875125998014E-15</v>
      </c>
      <c r="X115" s="1">
        <f>KPP!X115-'Kppa 0.2.3'!X115</f>
        <v>-1.7993654931153306E-13</v>
      </c>
      <c r="Y115" s="1">
        <f>KPP!Y115-'Kppa 0.2.3'!Y115</f>
        <v>-4.5276554461982608E-33</v>
      </c>
      <c r="Z115" s="1">
        <f>KPP!Z115-'Kppa 0.2.3'!Z115</f>
        <v>2.6275194216951056E-7</v>
      </c>
      <c r="AA115" s="1">
        <f>KPP!AA115-'Kppa 0.2.3'!AA115</f>
        <v>3.7121219125549939E-5</v>
      </c>
      <c r="AB115" s="1">
        <f>KPP!AB115-'Kppa 0.2.3'!AB115</f>
        <v>1.1114029363252948E-11</v>
      </c>
      <c r="AC115" s="1">
        <f>KPP!AC115-'Kppa 0.2.3'!AC115</f>
        <v>-1.3188550442872041E-28</v>
      </c>
      <c r="AD115" s="1">
        <f>KPP!AD115-'Kppa 0.2.3'!AD115</f>
        <v>-2.334926066922989E-5</v>
      </c>
      <c r="AE115" s="1">
        <f>KPP!AE115-'Kppa 0.2.3'!AE115</f>
        <v>-5.2696565659491987E-8</v>
      </c>
      <c r="AF115" s="1">
        <f>KPP!AF115-'Kppa 0.2.3'!AF115</f>
        <v>-3.7006838439303005E-10</v>
      </c>
      <c r="AG115" s="1">
        <f>KPP!AG115-'Kppa 0.2.3'!AG115</f>
        <v>-4.6196052907369965E-12</v>
      </c>
      <c r="AH115" s="1">
        <f>KPP!AH115-'Kppa 0.2.3'!AH115</f>
        <v>-1.8715689395605995E-12</v>
      </c>
      <c r="AI115" s="1">
        <f>KPP!AI115-'Kppa 0.2.3'!AI115</f>
        <v>-4.6850462122477991E-14</v>
      </c>
      <c r="AJ115" s="1">
        <f>KPP!AJ115-'Kppa 0.2.3'!AJ115</f>
        <v>-1.8730924051869989E-11</v>
      </c>
      <c r="AK115" s="1">
        <f>KPP!AK115-'Kppa 0.2.3'!AK115</f>
        <v>-2.3623711994804054E-12</v>
      </c>
      <c r="AL115" s="1">
        <f>KPP!AL115-'Kppa 0.2.3'!AL115</f>
        <v>1.828603037086398E-5</v>
      </c>
      <c r="AM115" s="1">
        <f>KPP!AM115-'Kppa 0.2.3'!AM115</f>
        <v>-9.3591852132522948E-12</v>
      </c>
      <c r="AN115" s="1">
        <f>KPP!AN115-'Kppa 0.2.3'!AN115</f>
        <v>-1.5111394920212998E-14</v>
      </c>
      <c r="AO115" s="1">
        <f>KPP!AO115-'Kppa 0.2.3'!AO115</f>
        <v>-4.9367684467799267E-4</v>
      </c>
      <c r="AP115" s="1">
        <f>KPP!AP115-'Kppa 0.2.3'!AP115</f>
        <v>-1.7181598212030396E-11</v>
      </c>
      <c r="AQ115" s="1">
        <f>KPP!AQ115-'Kppa 0.2.3'!AQ115</f>
        <v>-1.432035130354975E-4</v>
      </c>
      <c r="AR115" s="1">
        <f>KPP!AR115-'Kppa 0.2.3'!AR115</f>
        <v>-5.0787147545000577E-5</v>
      </c>
      <c r="AS115" s="1">
        <f>KPP!AS115-'Kppa 0.2.3'!AS115</f>
        <v>-9.6633604234709036E-15</v>
      </c>
      <c r="AT115" s="1">
        <f>KPP!AT115-'Kppa 0.2.3'!AT115</f>
        <v>-4.6258714532720023E-7</v>
      </c>
      <c r="AU115" s="1">
        <f>KPP!AU115-'Kppa 0.2.3'!AU115</f>
        <v>-5.4040712258400099E-15</v>
      </c>
      <c r="AV115" s="1">
        <f>KPP!AV115-'Kppa 0.2.3'!AV115</f>
        <v>0</v>
      </c>
      <c r="AW115" s="1">
        <f>KPP!AW115-'Kppa 0.2.3'!AW115</f>
        <v>-7.1947774816700675E-9</v>
      </c>
      <c r="AX115" s="1">
        <f>KPP!AX115-'Kppa 0.2.3'!AX115</f>
        <v>0</v>
      </c>
      <c r="AY115" s="1">
        <f>KPP!AY115-'Kppa 0.2.3'!AY115</f>
        <v>-4.1004732799367001E-45</v>
      </c>
      <c r="AZ115" s="1">
        <f>KPP!AZ115-'Kppa 0.2.3'!AZ115</f>
        <v>-6.6788206424658703E-57</v>
      </c>
      <c r="BA115" s="1" t="e">
        <f>KPP!BA115-'Kppa 0.2.3'!BA115</f>
        <v>#VALUE!</v>
      </c>
      <c r="BB115" s="1">
        <f>KPP!BB115-'Kppa 0.2.3'!BB115</f>
        <v>0</v>
      </c>
      <c r="BC115" s="1">
        <f>KPP!BC115-'Kppa 0.2.3'!BC115</f>
        <v>-1.082980652039E-31</v>
      </c>
      <c r="BD115" s="1">
        <f>KPP!BD115-'Kppa 0.2.3'!BD115</f>
        <v>2.3864960149240022E-5</v>
      </c>
      <c r="BE115" s="1">
        <f>KPP!BE115-'Kppa 0.2.3'!BE115</f>
        <v>-9.9124009430599444E-6</v>
      </c>
      <c r="BF115" s="1">
        <f>KPP!BF115-'Kppa 0.2.3'!BF115</f>
        <v>-1.4292978673956008E-6</v>
      </c>
      <c r="BG115" s="1">
        <f>KPP!BG115-'Kppa 0.2.3'!BG115</f>
        <v>2.957340987489971E-13</v>
      </c>
      <c r="BH115" s="1">
        <f>KPP!BH115-'Kppa 0.2.3'!BH115</f>
        <v>6.6865794121950318E-6</v>
      </c>
      <c r="BI115" s="1">
        <f>KPP!BI115-'Kppa 0.2.3'!BI115</f>
        <v>-7.3234266004089995E-5</v>
      </c>
      <c r="BJ115" s="1">
        <f>KPP!BJ115-'Kppa 0.2.3'!BJ115</f>
        <v>-1.1271370809600013E-7</v>
      </c>
      <c r="BK115" s="1">
        <f>KPP!BK115-'Kppa 0.2.3'!BK115</f>
        <v>3.3644159501500237E-4</v>
      </c>
      <c r="BL115" s="1">
        <f>KPP!BL115-'Kppa 0.2.3'!BL115</f>
        <v>2.1889352730820104E-7</v>
      </c>
      <c r="BM115" s="1">
        <f>KPP!BM115-'Kppa 0.2.3'!BM115</f>
        <v>-1.0958875859032038E-9</v>
      </c>
      <c r="BN115" s="1">
        <f>KPP!BN115-'Kppa 0.2.3'!BN115</f>
        <v>-8.2215500383447936E-17</v>
      </c>
      <c r="BO115" s="1">
        <f>KPP!BO115-'Kppa 0.2.3'!BO115</f>
        <v>1.2161790872424957E-7</v>
      </c>
      <c r="BP115" s="1">
        <f>KPP!BP115-'Kppa 0.2.3'!BP115</f>
        <v>-1.0889509817362995E-12</v>
      </c>
      <c r="BQ115" s="1">
        <f>KPP!BQ115-'Kppa 0.2.3'!BQ115</f>
        <v>5.342682335524031E-8</v>
      </c>
      <c r="BR115" s="1">
        <f>KPP!BR115-'Kppa 0.2.3'!BR115</f>
        <v>3.9905960049290383E-8</v>
      </c>
      <c r="BS115" s="1">
        <f>KPP!BS115-'Kppa 0.2.3'!BS115</f>
        <v>2.0151343457460325E-5</v>
      </c>
      <c r="BT115" s="1">
        <f>KPP!BT115-'Kppa 0.2.3'!BT115</f>
        <v>2.5727399684300379E-7</v>
      </c>
      <c r="BU115" s="1">
        <f>KPP!BU115-'Kppa 0.2.3'!BU115</f>
        <v>3.4535516973840056E-8</v>
      </c>
      <c r="BV115" s="1">
        <f>KPP!BV115-'Kppa 0.2.3'!BV115</f>
        <v>4.125109538680996E-8</v>
      </c>
      <c r="BW115" s="1">
        <f>KPP!BW115-'Kppa 0.2.3'!BW115</f>
        <v>1.3783447512199995E-9</v>
      </c>
      <c r="BX115" s="1">
        <f>KPP!BX115-'Kppa 0.2.3'!BX115</f>
        <v>0</v>
      </c>
      <c r="BY115" s="1">
        <f>KPP!BY115-'Kppa 0.2.3'!BY115</f>
        <v>0</v>
      </c>
      <c r="BZ115" s="1">
        <f>KPP!BZ115-'Kppa 0.2.3'!BZ115</f>
        <v>0</v>
      </c>
      <c r="CA115" s="1">
        <f>KPP!CA115-'Kppa 0.2.3'!CA115</f>
        <v>0</v>
      </c>
      <c r="CB115" s="1">
        <f>KPP!CB115-'Kppa 0.2.3'!CB115</f>
        <v>0</v>
      </c>
    </row>
    <row r="116" spans="1:80" x14ac:dyDescent="0.2">
      <c r="A116" s="1">
        <f>KPP!A116-'Kppa 0.2.3'!A116</f>
        <v>0</v>
      </c>
      <c r="B116" s="1">
        <f>KPP!B116-'Kppa 0.2.3'!B116</f>
        <v>1.1230828812899829E-4</v>
      </c>
      <c r="C116" s="1">
        <f>KPP!C116-'Kppa 0.2.3'!C116</f>
        <v>1.6020588500800445E-6</v>
      </c>
      <c r="D116" s="1">
        <f>KPP!D116-'Kppa 0.2.3'!D116</f>
        <v>6.3265472566390035E-4</v>
      </c>
      <c r="E116" s="1">
        <f>KPP!E116-'Kppa 0.2.3'!E116</f>
        <v>8.9537659013769894E-4</v>
      </c>
      <c r="F116" s="1">
        <f>KPP!F116-'Kppa 0.2.3'!F116</f>
        <v>1.4950706640802988E-3</v>
      </c>
      <c r="G116" s="1">
        <f>KPP!G116-'Kppa 0.2.3'!G116</f>
        <v>1.2424282906815971E-3</v>
      </c>
      <c r="H116" s="1">
        <f>KPP!H116-'Kppa 0.2.3'!H116</f>
        <v>-6.719517241189632E-6</v>
      </c>
      <c r="I116" s="1">
        <f>KPP!I116-'Kppa 0.2.3'!I116</f>
        <v>-2.4804451312004927E-5</v>
      </c>
      <c r="J116" s="1">
        <f>KPP!J116-'Kppa 0.2.3'!J116</f>
        <v>-1.1230754307104979E-4</v>
      </c>
      <c r="K116" s="1">
        <f>KPP!K116-'Kppa 0.2.3'!K116</f>
        <v>7.6674553843599027E-18</v>
      </c>
      <c r="L116" s="1">
        <f>KPP!L116-'Kppa 0.2.3'!L116</f>
        <v>-4.5853770087360413E-5</v>
      </c>
      <c r="M116" s="1">
        <f>KPP!M116-'Kppa 0.2.3'!M116</f>
        <v>-4.1563970445398105E-24</v>
      </c>
      <c r="N116" s="1">
        <f>KPP!N116-'Kppa 0.2.3'!N116</f>
        <v>5.6999317156530057E-5</v>
      </c>
      <c r="O116" s="1">
        <f>KPP!O116-'Kppa 0.2.3'!O116</f>
        <v>6.1000342583709954E-5</v>
      </c>
      <c r="P116" s="1">
        <f>KPP!P116-'Kppa 0.2.3'!P116</f>
        <v>-1.5470098224470021E-9</v>
      </c>
      <c r="Q116" s="1">
        <f>KPP!Q116-'Kppa 0.2.3'!Q116</f>
        <v>-1.0389530547175987E-13</v>
      </c>
      <c r="R116" s="1">
        <f>KPP!R116-'Kppa 0.2.3'!R116</f>
        <v>-1.9686026872625991E-3</v>
      </c>
      <c r="S116" s="1">
        <f>KPP!S116-'Kppa 0.2.3'!S116</f>
        <v>1.054192164858201E-7</v>
      </c>
      <c r="T116" s="1">
        <f>KPP!T116-'Kppa 0.2.3'!T116</f>
        <v>1.0003729086540028E-7</v>
      </c>
      <c r="U116" s="1">
        <f>KPP!U116-'Kppa 0.2.3'!U116</f>
        <v>-3.6524213684020149E-5</v>
      </c>
      <c r="V116" s="1">
        <f>KPP!V116-'Kppa 0.2.3'!V116</f>
        <v>-5.8970009537609024E-6</v>
      </c>
      <c r="W116" s="1">
        <f>KPP!W116-'Kppa 0.2.3'!W116</f>
        <v>-1.7173354323465996E-14</v>
      </c>
      <c r="X116" s="1">
        <f>KPP!X116-'Kppa 0.2.3'!X116</f>
        <v>-1.5107953697049701E-13</v>
      </c>
      <c r="Y116" s="1">
        <f>KPP!Y116-'Kppa 0.2.3'!Y116</f>
        <v>-2.6624552706927996E-33</v>
      </c>
      <c r="Z116" s="1">
        <f>KPP!Z116-'Kppa 0.2.3'!Z116</f>
        <v>1.9811182887091976E-6</v>
      </c>
      <c r="AA116" s="1">
        <f>KPP!AA116-'Kppa 0.2.3'!AA116</f>
        <v>3.7220360576400036E-5</v>
      </c>
      <c r="AB116" s="1">
        <f>KPP!AB116-'Kppa 0.2.3'!AB116</f>
        <v>1.0765355902430022E-10</v>
      </c>
      <c r="AC116" s="1">
        <f>KPP!AC116-'Kppa 0.2.3'!AC116</f>
        <v>-3.042986546591102E-28</v>
      </c>
      <c r="AD116" s="1">
        <f>KPP!AD116-'Kppa 0.2.3'!AD116</f>
        <v>-2.3440068363289861E-5</v>
      </c>
      <c r="AE116" s="1">
        <f>KPP!AE116-'Kppa 0.2.3'!AE116</f>
        <v>-4.9086391632587031E-8</v>
      </c>
      <c r="AF116" s="1">
        <f>KPP!AF116-'Kppa 0.2.3'!AF116</f>
        <v>-3.3391791093879004E-10</v>
      </c>
      <c r="AG116" s="1">
        <f>KPP!AG116-'Kppa 0.2.3'!AG116</f>
        <v>-2.9373156509607006E-12</v>
      </c>
      <c r="AH116" s="1">
        <f>KPP!AH116-'Kppa 0.2.3'!AH116</f>
        <v>-6.4484516281261011E-13</v>
      </c>
      <c r="AI116" s="1">
        <f>KPP!AI116-'Kppa 0.2.3'!AI116</f>
        <v>-1.3306239482357499E-12</v>
      </c>
      <c r="AJ116" s="1">
        <f>KPP!AJ116-'Kppa 0.2.3'!AJ116</f>
        <v>-1.9148537700955005E-11</v>
      </c>
      <c r="AK116" s="1">
        <f>KPP!AK116-'Kppa 0.2.3'!AK116</f>
        <v>-4.108075231914008E-11</v>
      </c>
      <c r="AL116" s="1">
        <f>KPP!AL116-'Kppa 0.2.3'!AL116</f>
        <v>1.6355557262363982E-5</v>
      </c>
      <c r="AM116" s="1">
        <f>KPP!AM116-'Kppa 0.2.3'!AM116</f>
        <v>-9.1437334967997031E-12</v>
      </c>
      <c r="AN116" s="1">
        <f>KPP!AN116-'Kppa 0.2.3'!AN116</f>
        <v>-2.5135864801786026E-13</v>
      </c>
      <c r="AO116" s="1">
        <f>KPP!AO116-'Kppa 0.2.3'!AO116</f>
        <v>-5.0251166257103685E-4</v>
      </c>
      <c r="AP116" s="1">
        <f>KPP!AP116-'Kppa 0.2.3'!AP116</f>
        <v>-1.7593042126321103E-11</v>
      </c>
      <c r="AQ116" s="1">
        <f>KPP!AQ116-'Kppa 0.2.3'!AQ116</f>
        <v>-1.4596416626989905E-4</v>
      </c>
      <c r="AR116" s="1">
        <f>KPP!AR116-'Kppa 0.2.3'!AR116</f>
        <v>-4.4945114352018534E-5</v>
      </c>
      <c r="AS116" s="1">
        <f>KPP!AS116-'Kppa 0.2.3'!AS116</f>
        <v>-7.952934660317102E-15</v>
      </c>
      <c r="AT116" s="1">
        <f>KPP!AT116-'Kppa 0.2.3'!AT116</f>
        <v>-4.6434031478389878E-7</v>
      </c>
      <c r="AU116" s="1">
        <f>KPP!AU116-'Kppa 0.2.3'!AU116</f>
        <v>-2.0338044233178969E-14</v>
      </c>
      <c r="AV116" s="1">
        <f>KPP!AV116-'Kppa 0.2.3'!AV116</f>
        <v>0</v>
      </c>
      <c r="AW116" s="1">
        <f>KPP!AW116-'Kppa 0.2.3'!AW116</f>
        <v>-3.2989754692389971E-8</v>
      </c>
      <c r="AX116" s="1">
        <f>KPP!AX116-'Kppa 0.2.3'!AX116</f>
        <v>0</v>
      </c>
      <c r="AY116" s="1">
        <f>KPP!AY116-'Kppa 0.2.3'!AY116</f>
        <v>-2.0117502386049796E-45</v>
      </c>
      <c r="AZ116" s="1">
        <f>KPP!AZ116-'Kppa 0.2.3'!AZ116</f>
        <v>-2.6699331503250198E-57</v>
      </c>
      <c r="BA116" s="1" t="e">
        <f>KPP!BA116-'Kppa 0.2.3'!BA116</f>
        <v>#VALUE!</v>
      </c>
      <c r="BB116" s="1">
        <f>KPP!BB116-'Kppa 0.2.3'!BB116</f>
        <v>0</v>
      </c>
      <c r="BC116" s="1">
        <f>KPP!BC116-'Kppa 0.2.3'!BC116</f>
        <v>-6.6893854225210098E-32</v>
      </c>
      <c r="BD116" s="1">
        <f>KPP!BD116-'Kppa 0.2.3'!BD116</f>
        <v>1.0526428295219888E-5</v>
      </c>
      <c r="BE116" s="1">
        <f>KPP!BE116-'Kppa 0.2.3'!BE116</f>
        <v>-2.3045613451790417E-5</v>
      </c>
      <c r="BF116" s="1">
        <f>KPP!BF116-'Kppa 0.2.3'!BF116</f>
        <v>-1.3798896929589993E-6</v>
      </c>
      <c r="BG116" s="1">
        <f>KPP!BG116-'Kppa 0.2.3'!BG116</f>
        <v>1.2600440585479506E-12</v>
      </c>
      <c r="BH116" s="1">
        <f>KPP!BH116-'Kppa 0.2.3'!BH116</f>
        <v>8.3976842610200184E-6</v>
      </c>
      <c r="BI116" s="1">
        <f>KPP!BI116-'Kppa 0.2.3'!BI116</f>
        <v>-7.2898595501879855E-5</v>
      </c>
      <c r="BJ116" s="1">
        <f>KPP!BJ116-'Kppa 0.2.3'!BJ116</f>
        <v>-1.130041127820902E-7</v>
      </c>
      <c r="BK116" s="1">
        <f>KPP!BK116-'Kppa 0.2.3'!BK116</f>
        <v>3.0971059033102488E-4</v>
      </c>
      <c r="BL116" s="1">
        <f>KPP!BL116-'Kppa 0.2.3'!BL116</f>
        <v>2.415064962631096E-6</v>
      </c>
      <c r="BM116" s="1">
        <f>KPP!BM116-'Kppa 0.2.3'!BM116</f>
        <v>-2.7146973635752946E-9</v>
      </c>
      <c r="BN116" s="1">
        <f>KPP!BN116-'Kppa 0.2.3'!BN116</f>
        <v>-7.3949630638105954E-17</v>
      </c>
      <c r="BO116" s="1">
        <f>KPP!BO116-'Kppa 0.2.3'!BO116</f>
        <v>1.8171197300370112E-7</v>
      </c>
      <c r="BP116" s="1">
        <f>KPP!BP116-'Kppa 0.2.3'!BP116</f>
        <v>-9.4290108190290033E-13</v>
      </c>
      <c r="BQ116" s="1">
        <f>KPP!BQ116-'Kppa 0.2.3'!BQ116</f>
        <v>7.7042857223007041E-9</v>
      </c>
      <c r="BR116" s="1">
        <f>KPP!BR116-'Kppa 0.2.3'!BR116</f>
        <v>-1.0493637968749724E-7</v>
      </c>
      <c r="BS116" s="1">
        <f>KPP!BS116-'Kppa 0.2.3'!BS116</f>
        <v>7.4770471711602983E-6</v>
      </c>
      <c r="BT116" s="1">
        <f>KPP!BT116-'Kppa 0.2.3'!BT116</f>
        <v>6.3761112662790252E-8</v>
      </c>
      <c r="BU116" s="1">
        <f>KPP!BU116-'Kppa 0.2.3'!BU116</f>
        <v>6.5607998155540085E-8</v>
      </c>
      <c r="BV116" s="1">
        <f>KPP!BV116-'Kppa 0.2.3'!BV116</f>
        <v>5.0455489175360157E-8</v>
      </c>
      <c r="BW116" s="1">
        <f>KPP!BW116-'Kppa 0.2.3'!BW116</f>
        <v>1.420586778781503E-8</v>
      </c>
      <c r="BX116" s="1">
        <f>KPP!BX116-'Kppa 0.2.3'!BX116</f>
        <v>0</v>
      </c>
      <c r="BY116" s="1">
        <f>KPP!BY116-'Kppa 0.2.3'!BY116</f>
        <v>0</v>
      </c>
      <c r="BZ116" s="1">
        <f>KPP!BZ116-'Kppa 0.2.3'!BZ116</f>
        <v>0</v>
      </c>
      <c r="CA116" s="1">
        <f>KPP!CA116-'Kppa 0.2.3'!CA116</f>
        <v>0</v>
      </c>
      <c r="CB116" s="1">
        <f>KPP!CB116-'Kppa 0.2.3'!CB116</f>
        <v>0</v>
      </c>
    </row>
    <row r="117" spans="1:80" x14ac:dyDescent="0.2">
      <c r="A117" s="1">
        <f>KPP!A117-'Kppa 0.2.3'!A117</f>
        <v>0</v>
      </c>
      <c r="B117" s="1">
        <f>KPP!B117-'Kppa 0.2.3'!B117</f>
        <v>1.1281937390279773E-4</v>
      </c>
      <c r="C117" s="1">
        <f>KPP!C117-'Kppa 0.2.3'!C117</f>
        <v>1.6025143862305122E-6</v>
      </c>
      <c r="D117" s="1">
        <f>KPP!D117-'Kppa 0.2.3'!D117</f>
        <v>6.4000220078799797E-4</v>
      </c>
      <c r="E117" s="1">
        <f>KPP!E117-'Kppa 0.2.3'!E117</f>
        <v>8.992256179248953E-4</v>
      </c>
      <c r="F117" s="1">
        <f>KPP!F117-'Kppa 0.2.3'!F117</f>
        <v>1.5101270898058988E-3</v>
      </c>
      <c r="G117" s="1">
        <f>KPP!G117-'Kppa 0.2.3'!G117</f>
        <v>1.2496991191364021E-3</v>
      </c>
      <c r="H117" s="1">
        <f>KPP!H117-'Kppa 0.2.3'!H117</f>
        <v>-6.7197024472397809E-6</v>
      </c>
      <c r="I117" s="1">
        <f>KPP!I117-'Kppa 0.2.3'!I117</f>
        <v>-2.4805011873990646E-5</v>
      </c>
      <c r="J117" s="1">
        <f>KPP!J117-'Kppa 0.2.3'!J117</f>
        <v>-1.1281862884489E-4</v>
      </c>
      <c r="K117" s="1">
        <f>KPP!K117-'Kppa 0.2.3'!K117</f>
        <v>1.6386604707999267E-17</v>
      </c>
      <c r="L117" s="1">
        <f>KPP!L117-'Kppa 0.2.3'!L117</f>
        <v>-4.8110629049929847E-5</v>
      </c>
      <c r="M117" s="1">
        <f>KPP!M117-'Kppa 0.2.3'!M117</f>
        <v>-2.5185348771300607E-24</v>
      </c>
      <c r="N117" s="1">
        <f>KPP!N117-'Kppa 0.2.3'!N117</f>
        <v>6.0907230370360176E-5</v>
      </c>
      <c r="O117" s="1">
        <f>KPP!O117-'Kppa 0.2.3'!O117</f>
        <v>6.3227971675409956E-5</v>
      </c>
      <c r="P117" s="1">
        <f>KPP!P117-'Kppa 0.2.3'!P117</f>
        <v>-1.4058542094114982E-9</v>
      </c>
      <c r="Q117" s="1">
        <f>KPP!Q117-'Kppa 0.2.3'!Q117</f>
        <v>-8.7978338591159921E-14</v>
      </c>
      <c r="R117" s="1">
        <f>KPP!R117-'Kppa 0.2.3'!R117</f>
        <v>-1.957899352316099E-3</v>
      </c>
      <c r="S117" s="1">
        <f>KPP!S117-'Kppa 0.2.3'!S117</f>
        <v>6.5991753699319643E-8</v>
      </c>
      <c r="T117" s="1">
        <f>KPP!T117-'Kppa 0.2.3'!T117</f>
        <v>1.9756745746597869E-7</v>
      </c>
      <c r="U117" s="1">
        <f>KPP!U117-'Kppa 0.2.3'!U117</f>
        <v>-3.6493212962579935E-5</v>
      </c>
      <c r="V117" s="1">
        <f>KPP!V117-'Kppa 0.2.3'!V117</f>
        <v>-5.4239333327496064E-6</v>
      </c>
      <c r="W117" s="1">
        <f>KPP!W117-'Kppa 0.2.3'!W117</f>
        <v>-3.4865898166162986E-14</v>
      </c>
      <c r="X117" s="1">
        <f>KPP!X117-'Kppa 0.2.3'!X117</f>
        <v>-9.0590412611440986E-14</v>
      </c>
      <c r="Y117" s="1">
        <f>KPP!Y117-'Kppa 0.2.3'!Y117</f>
        <v>-5.6044665906252895E-34</v>
      </c>
      <c r="Z117" s="1">
        <f>KPP!Z117-'Kppa 0.2.3'!Z117</f>
        <v>2.3389239233781971E-6</v>
      </c>
      <c r="AA117" s="1">
        <f>KPP!AA117-'Kppa 0.2.3'!AA117</f>
        <v>3.8818237787420105E-5</v>
      </c>
      <c r="AB117" s="1">
        <f>KPP!AB117-'Kppa 0.2.3'!AB117</f>
        <v>9.8822152414910101E-11</v>
      </c>
      <c r="AC117" s="1">
        <f>KPP!AC117-'Kppa 0.2.3'!AC117</f>
        <v>-6.0785970912389955E-28</v>
      </c>
      <c r="AD117" s="1">
        <f>KPP!AD117-'Kppa 0.2.3'!AD117</f>
        <v>-2.3793321364677959E-5</v>
      </c>
      <c r="AE117" s="1">
        <f>KPP!AE117-'Kppa 0.2.3'!AE117</f>
        <v>-3.9937419598774029E-8</v>
      </c>
      <c r="AF117" s="1">
        <f>KPP!AF117-'Kppa 0.2.3'!AF117</f>
        <v>-2.4741879109273986E-10</v>
      </c>
      <c r="AG117" s="1">
        <f>KPP!AG117-'Kppa 0.2.3'!AG117</f>
        <v>-1.9352392498818005E-12</v>
      </c>
      <c r="AH117" s="1">
        <f>KPP!AH117-'Kppa 0.2.3'!AH117</f>
        <v>-4.5047377860518992E-13</v>
      </c>
      <c r="AI117" s="1">
        <f>KPP!AI117-'Kppa 0.2.3'!AI117</f>
        <v>-2.8787988330217984E-12</v>
      </c>
      <c r="AJ117" s="1">
        <f>KPP!AJ117-'Kppa 0.2.3'!AJ117</f>
        <v>-1.5847390702901696E-11</v>
      </c>
      <c r="AK117" s="1">
        <f>KPP!AK117-'Kppa 0.2.3'!AK117</f>
        <v>-1.4397344628639015E-10</v>
      </c>
      <c r="AL117" s="1">
        <f>KPP!AL117-'Kppa 0.2.3'!AL117</f>
        <v>1.3060709449321949E-5</v>
      </c>
      <c r="AM117" s="1">
        <f>KPP!AM117-'Kppa 0.2.3'!AM117</f>
        <v>-7.967582339195898E-12</v>
      </c>
      <c r="AN117" s="1">
        <f>KPP!AN117-'Kppa 0.2.3'!AN117</f>
        <v>-6.7777588162570137E-13</v>
      </c>
      <c r="AO117" s="1">
        <f>KPP!AO117-'Kppa 0.2.3'!AO117</f>
        <v>-5.6082941260604535E-4</v>
      </c>
      <c r="AP117" s="1">
        <f>KPP!AP117-'Kppa 0.2.3'!AP117</f>
        <v>-1.5552753782078506E-11</v>
      </c>
      <c r="AQ117" s="1">
        <f>KPP!AQ117-'Kppa 0.2.3'!AQ117</f>
        <v>-1.546928172684002E-4</v>
      </c>
      <c r="AR117" s="1">
        <f>KPP!AR117-'Kppa 0.2.3'!AR117</f>
        <v>-4.3010356654021864E-5</v>
      </c>
      <c r="AS117" s="1">
        <f>KPP!AS117-'Kppa 0.2.3'!AS117</f>
        <v>-4.854718210305602E-15</v>
      </c>
      <c r="AT117" s="1">
        <f>KPP!AT117-'Kppa 0.2.3'!AT117</f>
        <v>-4.7091926183299963E-7</v>
      </c>
      <c r="AU117" s="1">
        <f>KPP!AU117-'Kppa 0.2.3'!AU117</f>
        <v>-3.7722143752228895E-14</v>
      </c>
      <c r="AV117" s="1">
        <f>KPP!AV117-'Kppa 0.2.3'!AV117</f>
        <v>0</v>
      </c>
      <c r="AW117" s="1">
        <f>KPP!AW117-'Kppa 0.2.3'!AW117</f>
        <v>-2.9806338848250164E-8</v>
      </c>
      <c r="AX117" s="1">
        <f>KPP!AX117-'Kppa 0.2.3'!AX117</f>
        <v>0</v>
      </c>
      <c r="AY117" s="1">
        <f>KPP!AY117-'Kppa 0.2.3'!AY117</f>
        <v>-2.6638065738062402E-46</v>
      </c>
      <c r="AZ117" s="1">
        <f>KPP!AZ117-'Kppa 0.2.3'!AZ117</f>
        <v>-3.1067078885050399E-58</v>
      </c>
      <c r="BA117" s="1" t="e">
        <f>KPP!BA117-'Kppa 0.2.3'!BA117</f>
        <v>#VALUE!</v>
      </c>
      <c r="BB117" s="1">
        <f>KPP!BB117-'Kppa 0.2.3'!BB117</f>
        <v>0</v>
      </c>
      <c r="BC117" s="1">
        <f>KPP!BC117-'Kppa 0.2.3'!BC117</f>
        <v>-2.0160985983099501E-32</v>
      </c>
      <c r="BD117" s="1">
        <f>KPP!BD117-'Kppa 0.2.3'!BD117</f>
        <v>-5.4951104070979613E-6</v>
      </c>
      <c r="BE117" s="1">
        <f>KPP!BE117-'Kppa 0.2.3'!BE117</f>
        <v>-3.9246571658109897E-5</v>
      </c>
      <c r="BF117" s="1">
        <f>KPP!BF117-'Kppa 0.2.3'!BF117</f>
        <v>-1.3043977744905002E-6</v>
      </c>
      <c r="BG117" s="1">
        <f>KPP!BG117-'Kppa 0.2.3'!BG117</f>
        <v>1.9319987040600936E-12</v>
      </c>
      <c r="BH117" s="1">
        <f>KPP!BH117-'Kppa 0.2.3'!BH117</f>
        <v>7.3331384778700052E-6</v>
      </c>
      <c r="BI117" s="1">
        <f>KPP!BI117-'Kppa 0.2.3'!BI117</f>
        <v>-7.2063796754799972E-5</v>
      </c>
      <c r="BJ117" s="1">
        <f>KPP!BJ117-'Kppa 0.2.3'!BJ117</f>
        <v>-1.0687668903548985E-7</v>
      </c>
      <c r="BK117" s="1">
        <f>KPP!BK117-'Kppa 0.2.3'!BK117</f>
        <v>3.2384132465895776E-4</v>
      </c>
      <c r="BL117" s="1">
        <f>KPP!BL117-'Kppa 0.2.3'!BL117</f>
        <v>3.5444007968754977E-6</v>
      </c>
      <c r="BM117" s="1">
        <f>KPP!BM117-'Kppa 0.2.3'!BM117</f>
        <v>-3.311258158363204E-9</v>
      </c>
      <c r="BN117" s="1">
        <f>KPP!BN117-'Kppa 0.2.3'!BN117</f>
        <v>-6.5910114678348966E-17</v>
      </c>
      <c r="BO117" s="1">
        <f>KPP!BO117-'Kppa 0.2.3'!BO117</f>
        <v>3.0636467663209952E-7</v>
      </c>
      <c r="BP117" s="1">
        <f>KPP!BP117-'Kppa 0.2.3'!BP117</f>
        <v>-8.5432250057719735E-13</v>
      </c>
      <c r="BQ117" s="1">
        <f>KPP!BQ117-'Kppa 0.2.3'!BQ117</f>
        <v>2.1976599429829715E-8</v>
      </c>
      <c r="BR117" s="1">
        <f>KPP!BR117-'Kppa 0.2.3'!BR117</f>
        <v>-6.4520280538669266E-7</v>
      </c>
      <c r="BS117" s="1">
        <f>KPP!BS117-'Kppa 0.2.3'!BS117</f>
        <v>-3.7030819820000477E-7</v>
      </c>
      <c r="BT117" s="1">
        <f>KPP!BT117-'Kppa 0.2.3'!BT117</f>
        <v>6.2985433557760251E-8</v>
      </c>
      <c r="BU117" s="1">
        <f>KPP!BU117-'Kppa 0.2.3'!BU117</f>
        <v>8.618598918214005E-8</v>
      </c>
      <c r="BV117" s="1">
        <f>KPP!BV117-'Kppa 0.2.3'!BV117</f>
        <v>6.8849693220819831E-8</v>
      </c>
      <c r="BW117" s="1">
        <f>KPP!BW117-'Kppa 0.2.3'!BW117</f>
        <v>3.1174226570519053E-8</v>
      </c>
      <c r="BX117" s="1">
        <f>KPP!BX117-'Kppa 0.2.3'!BX117</f>
        <v>0</v>
      </c>
      <c r="BY117" s="1">
        <f>KPP!BY117-'Kppa 0.2.3'!BY117</f>
        <v>0</v>
      </c>
      <c r="BZ117" s="1">
        <f>KPP!BZ117-'Kppa 0.2.3'!BZ117</f>
        <v>0</v>
      </c>
      <c r="CA117" s="1">
        <f>KPP!CA117-'Kppa 0.2.3'!CA117</f>
        <v>0</v>
      </c>
      <c r="CB117" s="1">
        <f>KPP!CB117-'Kppa 0.2.3'!CB117</f>
        <v>0</v>
      </c>
    </row>
    <row r="118" spans="1:80" x14ac:dyDescent="0.2">
      <c r="A118" s="1">
        <f>KPP!A118-'Kppa 0.2.3'!A118</f>
        <v>0</v>
      </c>
      <c r="B118" s="1">
        <f>KPP!B118-'Kppa 0.2.3'!B118</f>
        <v>1.1293131156549924E-4</v>
      </c>
      <c r="C118" s="1">
        <f>KPP!C118-'Kppa 0.2.3'!C118</f>
        <v>1.5710760526699286E-6</v>
      </c>
      <c r="D118" s="1">
        <f>KPP!D118-'Kppa 0.2.3'!D118</f>
        <v>6.4982178134559421E-4</v>
      </c>
      <c r="E118" s="1">
        <f>KPP!E118-'Kppa 0.2.3'!E118</f>
        <v>9.0470653738469742E-4</v>
      </c>
      <c r="F118" s="1">
        <f>KPP!F118-'Kppa 0.2.3'!F118</f>
        <v>1.5307153229226003E-3</v>
      </c>
      <c r="G118" s="1">
        <f>KPP!G118-'Kppa 0.2.3'!G118</f>
        <v>1.2601014753374981E-3</v>
      </c>
      <c r="H118" s="1">
        <f>KPP!H118-'Kppa 0.2.3'!H118</f>
        <v>-6.7200070816113289E-6</v>
      </c>
      <c r="I118" s="1">
        <f>KPP!I118-'Kppa 0.2.3'!I118</f>
        <v>-2.4805931998023167E-5</v>
      </c>
      <c r="J118" s="1">
        <f>KPP!J118-'Kppa 0.2.3'!J118</f>
        <v>-1.1293056650764008E-4</v>
      </c>
      <c r="K118" s="1">
        <f>KPP!K118-'Kppa 0.2.3'!K118</f>
        <v>2.9384868647898332E-17</v>
      </c>
      <c r="L118" s="1">
        <f>KPP!L118-'Kppa 0.2.3'!L118</f>
        <v>-5.1875063499099913E-5</v>
      </c>
      <c r="M118" s="1">
        <f>KPP!M118-'Kppa 0.2.3'!M118</f>
        <v>-1.1200845134999417E-24</v>
      </c>
      <c r="N118" s="1">
        <f>KPP!N118-'Kppa 0.2.3'!N118</f>
        <v>5.3518799728750031E-5</v>
      </c>
      <c r="O118" s="1">
        <f>KPP!O118-'Kppa 0.2.3'!O118</f>
        <v>6.6587841029379933E-5</v>
      </c>
      <c r="P118" s="1">
        <f>KPP!P118-'Kppa 0.2.3'!P118</f>
        <v>-1.1980473639665968E-9</v>
      </c>
      <c r="Q118" s="1">
        <f>KPP!Q118-'Kppa 0.2.3'!Q118</f>
        <v>-6.879596867780503E-14</v>
      </c>
      <c r="R118" s="1">
        <f>KPP!R118-'Kppa 0.2.3'!R118</f>
        <v>-1.9279817837024003E-3</v>
      </c>
      <c r="S118" s="1">
        <f>KPP!S118-'Kppa 0.2.3'!S118</f>
        <v>8.3826436022919989E-8</v>
      </c>
      <c r="T118" s="1">
        <f>KPP!T118-'Kppa 0.2.3'!T118</f>
        <v>3.1748183355179918E-7</v>
      </c>
      <c r="U118" s="1">
        <f>KPP!U118-'Kppa 0.2.3'!U118</f>
        <v>-3.6194535734799973E-5</v>
      </c>
      <c r="V118" s="1">
        <f>KPP!V118-'Kppa 0.2.3'!V118</f>
        <v>-4.6699978812805013E-6</v>
      </c>
      <c r="W118" s="1">
        <f>KPP!W118-'Kppa 0.2.3'!W118</f>
        <v>-4.7035204135733957E-14</v>
      </c>
      <c r="X118" s="1">
        <f>KPP!X118-'Kppa 0.2.3'!X118</f>
        <v>-3.7546550037237508E-14</v>
      </c>
      <c r="Y118" s="1">
        <f>KPP!Y118-'Kppa 0.2.3'!Y118</f>
        <v>-3.87391842778423E-35</v>
      </c>
      <c r="Z118" s="1">
        <f>KPP!Z118-'Kppa 0.2.3'!Z118</f>
        <v>2.711470736200496E-6</v>
      </c>
      <c r="AA118" s="1">
        <f>KPP!AA118-'Kppa 0.2.3'!AA118</f>
        <v>3.7075312183829914E-5</v>
      </c>
      <c r="AB118" s="1">
        <f>KPP!AB118-'Kppa 0.2.3'!AB118</f>
        <v>7.7689379974309938E-11</v>
      </c>
      <c r="AC118" s="1">
        <f>KPP!AC118-'Kppa 0.2.3'!AC118</f>
        <v>-9.7242396385929961E-28</v>
      </c>
      <c r="AD118" s="1">
        <f>KPP!AD118-'Kppa 0.2.3'!AD118</f>
        <v>-2.423077378336299E-5</v>
      </c>
      <c r="AE118" s="1">
        <f>KPP!AE118-'Kppa 0.2.3'!AE118</f>
        <v>-2.7884612660248004E-8</v>
      </c>
      <c r="AF118" s="1">
        <f>KPP!AF118-'Kppa 0.2.3'!AF118</f>
        <v>-1.4722973867795E-10</v>
      </c>
      <c r="AG118" s="1">
        <f>KPP!AG118-'Kppa 0.2.3'!AG118</f>
        <v>-1.1924173843499601E-12</v>
      </c>
      <c r="AH118" s="1">
        <f>KPP!AH118-'Kppa 0.2.3'!AH118</f>
        <v>-2.8434478998530001E-13</v>
      </c>
      <c r="AI118" s="1">
        <f>KPP!AI118-'Kppa 0.2.3'!AI118</f>
        <v>-2.4460630135149994E-12</v>
      </c>
      <c r="AJ118" s="1">
        <f>KPP!AJ118-'Kppa 0.2.3'!AJ118</f>
        <v>-9.5890365266235953E-12</v>
      </c>
      <c r="AK118" s="1">
        <f>KPP!AK118-'Kppa 0.2.3'!AK118</f>
        <v>-2.5301148844019995E-10</v>
      </c>
      <c r="AL118" s="1">
        <f>KPP!AL118-'Kppa 0.2.3'!AL118</f>
        <v>9.9505166904660181E-6</v>
      </c>
      <c r="AM118" s="1">
        <f>KPP!AM118-'Kppa 0.2.3'!AM118</f>
        <v>-5.4673326617971996E-12</v>
      </c>
      <c r="AN118" s="1">
        <f>KPP!AN118-'Kppa 0.2.3'!AN118</f>
        <v>-9.6037071873940184E-13</v>
      </c>
      <c r="AO118" s="1">
        <f>KPP!AO118-'Kppa 0.2.3'!AO118</f>
        <v>-6.969773854879624E-4</v>
      </c>
      <c r="AP118" s="1">
        <f>KPP!AP118-'Kppa 0.2.3'!AP118</f>
        <v>-1.0796136342469398E-11</v>
      </c>
      <c r="AQ118" s="1">
        <f>KPP!AQ118-'Kppa 0.2.3'!AQ118</f>
        <v>-1.695181603535989E-4</v>
      </c>
      <c r="AR118" s="1">
        <f>KPP!AR118-'Kppa 0.2.3'!AR118</f>
        <v>-4.3888403725017566E-5</v>
      </c>
      <c r="AS118" s="1">
        <f>KPP!AS118-'Kppa 0.2.3'!AS118</f>
        <v>-2.1325324197950393E-15</v>
      </c>
      <c r="AT118" s="1">
        <f>KPP!AT118-'Kppa 0.2.3'!AT118</f>
        <v>-4.9589975980280116E-7</v>
      </c>
      <c r="AU118" s="1">
        <f>KPP!AU118-'Kppa 0.2.3'!AU118</f>
        <v>-4.4293506566456978E-14</v>
      </c>
      <c r="AV118" s="1">
        <f>KPP!AV118-'Kppa 0.2.3'!AV118</f>
        <v>0</v>
      </c>
      <c r="AW118" s="1">
        <f>KPP!AW118-'Kppa 0.2.3'!AW118</f>
        <v>-2.2627138355770334E-8</v>
      </c>
      <c r="AX118" s="1">
        <f>KPP!AX118-'Kppa 0.2.3'!AX118</f>
        <v>0</v>
      </c>
      <c r="AY118" s="1">
        <f>KPP!AY118-'Kppa 0.2.3'!AY118</f>
        <v>-8.4861621664287019E-48</v>
      </c>
      <c r="AZ118" s="1">
        <f>KPP!AZ118-'Kppa 0.2.3'!AZ118</f>
        <v>-9.3526402877789407E-60</v>
      </c>
      <c r="BA118" s="1" t="e">
        <f>KPP!BA118-'Kppa 0.2.3'!BA118</f>
        <v>#VALUE!</v>
      </c>
      <c r="BB118" s="1">
        <f>KPP!BB118-'Kppa 0.2.3'!BB118</f>
        <v>0</v>
      </c>
      <c r="BC118" s="1">
        <f>KPP!BC118-'Kppa 0.2.3'!BC118</f>
        <v>-2.7869461961490696E-33</v>
      </c>
      <c r="BD118" s="1">
        <f>KPP!BD118-'Kppa 0.2.3'!BD118</f>
        <v>-7.008646249901003E-6</v>
      </c>
      <c r="BE118" s="1">
        <f>KPP!BE118-'Kppa 0.2.3'!BE118</f>
        <v>-3.3115848912839991E-5</v>
      </c>
      <c r="BF118" s="1">
        <f>KPP!BF118-'Kppa 0.2.3'!BF118</f>
        <v>-1.1995854917652014E-6</v>
      </c>
      <c r="BG118" s="1">
        <f>KPP!BG118-'Kppa 0.2.3'!BG118</f>
        <v>4.0269605136400123E-12</v>
      </c>
      <c r="BH118" s="1">
        <f>KPP!BH118-'Kppa 0.2.3'!BH118</f>
        <v>3.874191618226993E-6</v>
      </c>
      <c r="BI118" s="1">
        <f>KPP!BI118-'Kppa 0.2.3'!BI118</f>
        <v>-7.0207213854890042E-5</v>
      </c>
      <c r="BJ118" s="1">
        <f>KPP!BJ118-'Kppa 0.2.3'!BJ118</f>
        <v>-9.2311877688580125E-8</v>
      </c>
      <c r="BK118" s="1">
        <f>KPP!BK118-'Kppa 0.2.3'!BK118</f>
        <v>4.1900304831499202E-4</v>
      </c>
      <c r="BL118" s="1">
        <f>KPP!BL118-'Kppa 0.2.3'!BL118</f>
        <v>3.9416980413863934E-6</v>
      </c>
      <c r="BM118" s="1">
        <f>KPP!BM118-'Kppa 0.2.3'!BM118</f>
        <v>-3.5110983126168013E-9</v>
      </c>
      <c r="BN118" s="1">
        <f>KPP!BN118-'Kppa 0.2.3'!BN118</f>
        <v>-5.0852256703391017E-17</v>
      </c>
      <c r="BO118" s="1">
        <f>KPP!BO118-'Kppa 0.2.3'!BO118</f>
        <v>3.4107053728900104E-7</v>
      </c>
      <c r="BP118" s="1">
        <f>KPP!BP118-'Kppa 0.2.3'!BP118</f>
        <v>-7.4827017633280254E-13</v>
      </c>
      <c r="BQ118" s="1">
        <f>KPP!BQ118-'Kppa 0.2.3'!BQ118</f>
        <v>2.5639803288500146E-8</v>
      </c>
      <c r="BR118" s="1">
        <f>KPP!BR118-'Kppa 0.2.3'!BR118</f>
        <v>-6.8673516278099317E-7</v>
      </c>
      <c r="BS118" s="1">
        <f>KPP!BS118-'Kppa 0.2.3'!BS118</f>
        <v>4.1507003359999867E-6</v>
      </c>
      <c r="BT118" s="1">
        <f>KPP!BT118-'Kppa 0.2.3'!BT118</f>
        <v>7.1688137502150083E-8</v>
      </c>
      <c r="BU118" s="1">
        <f>KPP!BU118-'Kppa 0.2.3'!BU118</f>
        <v>6.3823340148819974E-8</v>
      </c>
      <c r="BV118" s="1">
        <f>KPP!BV118-'Kppa 0.2.3'!BV118</f>
        <v>6.7213881114069954E-8</v>
      </c>
      <c r="BW118" s="1">
        <f>KPP!BW118-'Kppa 0.2.3'!BW118</f>
        <v>4.6910725209030126E-8</v>
      </c>
      <c r="BX118" s="1">
        <f>KPP!BX118-'Kppa 0.2.3'!BX118</f>
        <v>0</v>
      </c>
      <c r="BY118" s="1">
        <f>KPP!BY118-'Kppa 0.2.3'!BY118</f>
        <v>0</v>
      </c>
      <c r="BZ118" s="1">
        <f>KPP!BZ118-'Kppa 0.2.3'!BZ118</f>
        <v>0</v>
      </c>
      <c r="CA118" s="1">
        <f>KPP!CA118-'Kppa 0.2.3'!CA118</f>
        <v>0</v>
      </c>
      <c r="CB118" s="1">
        <f>KPP!CB118-'Kppa 0.2.3'!CB118</f>
        <v>0</v>
      </c>
    </row>
    <row r="119" spans="1:80" x14ac:dyDescent="0.2">
      <c r="A119" s="1">
        <f>KPP!A119-'Kppa 0.2.3'!A119</f>
        <v>0</v>
      </c>
      <c r="B119" s="1">
        <f>KPP!B119-'Kppa 0.2.3'!B119</f>
        <v>1.1158851748849924E-4</v>
      </c>
      <c r="C119" s="1">
        <f>KPP!C119-'Kppa 0.2.3'!C119</f>
        <v>1.4719236941700478E-6</v>
      </c>
      <c r="D119" s="1">
        <f>KPP!D119-'Kppa 0.2.3'!D119</f>
        <v>6.5972648951830026E-4</v>
      </c>
      <c r="E119" s="1">
        <f>KPP!E119-'Kppa 0.2.3'!E119</f>
        <v>9.1036136192380185E-4</v>
      </c>
      <c r="F119" s="1">
        <f>KPP!F119-'Kppa 0.2.3'!F119</f>
        <v>1.5519295819519038E-3</v>
      </c>
      <c r="G119" s="1">
        <f>KPP!G119-'Kppa 0.2.3'!G119</f>
        <v>1.2710035931836998E-3</v>
      </c>
      <c r="H119" s="1">
        <f>KPP!H119-'Kppa 0.2.3'!H119</f>
        <v>-6.7204175220689916E-6</v>
      </c>
      <c r="I119" s="1">
        <f>KPP!I119-'Kppa 0.2.3'!I119</f>
        <v>-2.4807168067991769E-5</v>
      </c>
      <c r="J119" s="1">
        <f>KPP!J119-'Kppa 0.2.3'!J119</f>
        <v>-1.1158777243060018E-4</v>
      </c>
      <c r="K119" s="1">
        <f>KPP!K119-'Kppa 0.2.3'!K119</f>
        <v>4.7822074221800232E-17</v>
      </c>
      <c r="L119" s="1">
        <f>KPP!L119-'Kppa 0.2.3'!L119</f>
        <v>-5.6559884991470161E-5</v>
      </c>
      <c r="M119" s="1">
        <f>KPP!M119-'Kppa 0.2.3'!M119</f>
        <v>-4.0371564953205577E-25</v>
      </c>
      <c r="N119" s="1">
        <f>KPP!N119-'Kppa 0.2.3'!N119</f>
        <v>4.9748872509510021E-5</v>
      </c>
      <c r="O119" s="1">
        <f>KPP!O119-'Kppa 0.2.3'!O119</f>
        <v>6.6413517640860056E-5</v>
      </c>
      <c r="P119" s="1">
        <f>KPP!P119-'Kppa 0.2.3'!P119</f>
        <v>-9.7518351001159961E-10</v>
      </c>
      <c r="Q119" s="1">
        <f>KPP!Q119-'Kppa 0.2.3'!Q119</f>
        <v>-5.1453992055821955E-14</v>
      </c>
      <c r="R119" s="1">
        <f>KPP!R119-'Kppa 0.2.3'!R119</f>
        <v>-1.8753302473768513E-3</v>
      </c>
      <c r="S119" s="1">
        <f>KPP!S119-'Kppa 0.2.3'!S119</f>
        <v>9.3096042347870339E-8</v>
      </c>
      <c r="T119" s="1">
        <f>KPP!T119-'Kppa 0.2.3'!T119</f>
        <v>4.0203135649409926E-7</v>
      </c>
      <c r="U119" s="1">
        <f>KPP!U119-'Kppa 0.2.3'!U119</f>
        <v>-3.5330747895400967E-5</v>
      </c>
      <c r="V119" s="1">
        <f>KPP!V119-'Kppa 0.2.3'!V119</f>
        <v>-3.7800880335620018E-6</v>
      </c>
      <c r="W119" s="1">
        <f>KPP!W119-'Kppa 0.2.3'!W119</f>
        <v>-4.9702533103045048E-14</v>
      </c>
      <c r="X119" s="1">
        <f>KPP!X119-'Kppa 0.2.3'!X119</f>
        <v>-1.1543330240928001E-14</v>
      </c>
      <c r="Y119" s="1">
        <f>KPP!Y119-'Kppa 0.2.3'!Y119</f>
        <v>-1.099192906141456E-36</v>
      </c>
      <c r="Z119" s="1">
        <f>KPP!Z119-'Kppa 0.2.3'!Z119</f>
        <v>2.9629687236866993E-6</v>
      </c>
      <c r="AA119" s="1">
        <f>KPP!AA119-'Kppa 0.2.3'!AA119</f>
        <v>3.2254874953850047E-5</v>
      </c>
      <c r="AB119" s="1">
        <f>KPP!AB119-'Kppa 0.2.3'!AB119</f>
        <v>7.4111231330690171E-11</v>
      </c>
      <c r="AC119" s="1">
        <f>KPP!AC119-'Kppa 0.2.3'!AC119</f>
        <v>-1.0943985895264015E-27</v>
      </c>
      <c r="AD119" s="1">
        <f>KPP!AD119-'Kppa 0.2.3'!AD119</f>
        <v>-2.4463760773595989E-5</v>
      </c>
      <c r="AE119" s="1">
        <f>KPP!AE119-'Kppa 0.2.3'!AE119</f>
        <v>-1.7102179556671102E-8</v>
      </c>
      <c r="AF119" s="1">
        <f>KPP!AF119-'Kppa 0.2.3'!AF119</f>
        <v>-7.3075107701756012E-11</v>
      </c>
      <c r="AG119" s="1">
        <f>KPP!AG119-'Kppa 0.2.3'!AG119</f>
        <v>-6.1144379595683027E-13</v>
      </c>
      <c r="AH119" s="1">
        <f>KPP!AH119-'Kppa 0.2.3'!AH119</f>
        <v>-1.4891962288336701E-13</v>
      </c>
      <c r="AI119" s="1">
        <f>KPP!AI119-'Kppa 0.2.3'!AI119</f>
        <v>-1.3705602525272697E-12</v>
      </c>
      <c r="AJ119" s="1">
        <f>KPP!AJ119-'Kppa 0.2.3'!AJ119</f>
        <v>-4.7713406191524996E-12</v>
      </c>
      <c r="AK119" s="1">
        <f>KPP!AK119-'Kppa 0.2.3'!AK119</f>
        <v>-3.0587260662435961E-10</v>
      </c>
      <c r="AL119" s="1">
        <f>KPP!AL119-'Kppa 0.2.3'!AL119</f>
        <v>7.6837518847320207E-6</v>
      </c>
      <c r="AM119" s="1">
        <f>KPP!AM119-'Kppa 0.2.3'!AM119</f>
        <v>-2.9374859074805007E-12</v>
      </c>
      <c r="AN119" s="1">
        <f>KPP!AN119-'Kppa 0.2.3'!AN119</f>
        <v>-7.4846012802270163E-13</v>
      </c>
      <c r="AO119" s="1">
        <f>KPP!AO119-'Kppa 0.2.3'!AO119</f>
        <v>-8.7786436733200413E-4</v>
      </c>
      <c r="AP119" s="1">
        <f>KPP!AP119-'Kppa 0.2.3'!AP119</f>
        <v>-5.8140671520473989E-12</v>
      </c>
      <c r="AQ119" s="1">
        <f>KPP!AQ119-'Kppa 0.2.3'!AQ119</f>
        <v>-1.8851706110240007E-4</v>
      </c>
      <c r="AR119" s="1">
        <f>KPP!AR119-'Kppa 0.2.3'!AR119</f>
        <v>-3.9187973942991783E-5</v>
      </c>
      <c r="AS119" s="1">
        <f>KPP!AS119-'Kppa 0.2.3'!AS119</f>
        <v>-7.1683094497687028E-16</v>
      </c>
      <c r="AT119" s="1">
        <f>KPP!AT119-'Kppa 0.2.3'!AT119</f>
        <v>-5.2044488470569947E-7</v>
      </c>
      <c r="AU119" s="1">
        <f>KPP!AU119-'Kppa 0.2.3'!AU119</f>
        <v>-3.7025710245911064E-14</v>
      </c>
      <c r="AV119" s="1">
        <f>KPP!AV119-'Kppa 0.2.3'!AV119</f>
        <v>0</v>
      </c>
      <c r="AW119" s="1">
        <f>KPP!AW119-'Kppa 0.2.3'!AW119</f>
        <v>-1.1630114938270038E-8</v>
      </c>
      <c r="AX119" s="1">
        <f>KPP!AX119-'Kppa 0.2.3'!AX119</f>
        <v>0</v>
      </c>
      <c r="AY119" s="1">
        <f>KPP!AY119-'Kppa 0.2.3'!AY119</f>
        <v>-8.5553206959319389E-50</v>
      </c>
      <c r="AZ119" s="1">
        <f>KPP!AZ119-'Kppa 0.2.3'!AZ119</f>
        <v>-9.4063587893201609E-62</v>
      </c>
      <c r="BA119" s="1" t="e">
        <f>KPP!BA119-'Kppa 0.2.3'!BA119</f>
        <v>#VALUE!</v>
      </c>
      <c r="BB119" s="1">
        <f>KPP!BB119-'Kppa 0.2.3'!BB119</f>
        <v>0</v>
      </c>
      <c r="BC119" s="1">
        <f>KPP!BC119-'Kppa 0.2.3'!BC119</f>
        <v>-2.0673493509834001E-34</v>
      </c>
      <c r="BD119" s="1">
        <f>KPP!BD119-'Kppa 0.2.3'!BD119</f>
        <v>-5.8711622896650086E-6</v>
      </c>
      <c r="BE119" s="1">
        <f>KPP!BE119-'Kppa 0.2.3'!BE119</f>
        <v>-2.316067430419011E-5</v>
      </c>
      <c r="BF119" s="1">
        <f>KPP!BF119-'Kppa 0.2.3'!BF119</f>
        <v>-1.0890059713223992E-6</v>
      </c>
      <c r="BG119" s="1">
        <f>KPP!BG119-'Kppa 0.2.3'!BG119</f>
        <v>6.1261375791997186E-12</v>
      </c>
      <c r="BH119" s="1">
        <f>KPP!BH119-'Kppa 0.2.3'!BH119</f>
        <v>2.1049242420680299E-6</v>
      </c>
      <c r="BI119" s="1">
        <f>KPP!BI119-'Kppa 0.2.3'!BI119</f>
        <v>-6.6957076375390038E-5</v>
      </c>
      <c r="BJ119" s="1">
        <f>KPP!BJ119-'Kppa 0.2.3'!BJ119</f>
        <v>-7.5315692115553934E-8</v>
      </c>
      <c r="BK119" s="1">
        <f>KPP!BK119-'Kppa 0.2.3'!BK119</f>
        <v>5.9114515643604593E-4</v>
      </c>
      <c r="BL119" s="1">
        <f>KPP!BL119-'Kppa 0.2.3'!BL119</f>
        <v>4.066778550586899E-6</v>
      </c>
      <c r="BM119" s="1">
        <f>KPP!BM119-'Kppa 0.2.3'!BM119</f>
        <v>-3.3094524984023043E-9</v>
      </c>
      <c r="BN119" s="1">
        <f>KPP!BN119-'Kppa 0.2.3'!BN119</f>
        <v>-3.474517937840798E-17</v>
      </c>
      <c r="BO119" s="1">
        <f>KPP!BO119-'Kppa 0.2.3'!BO119</f>
        <v>3.7161720108719865E-7</v>
      </c>
      <c r="BP119" s="1">
        <f>KPP!BP119-'Kppa 0.2.3'!BP119</f>
        <v>-5.4926644823200051E-13</v>
      </c>
      <c r="BQ119" s="1">
        <f>KPP!BQ119-'Kppa 0.2.3'!BQ119</f>
        <v>2.9628722733829857E-8</v>
      </c>
      <c r="BR119" s="1">
        <f>KPP!BR119-'Kppa 0.2.3'!BR119</f>
        <v>-1.0038544522999744E-6</v>
      </c>
      <c r="BS119" s="1">
        <f>KPP!BS119-'Kppa 0.2.3'!BS119</f>
        <v>3.5018434271102093E-6</v>
      </c>
      <c r="BT119" s="1">
        <f>KPP!BT119-'Kppa 0.2.3'!BT119</f>
        <v>7.6494815225840122E-8</v>
      </c>
      <c r="BU119" s="1">
        <f>KPP!BU119-'Kppa 0.2.3'!BU119</f>
        <v>5.8678799644519894E-8</v>
      </c>
      <c r="BV119" s="1">
        <f>KPP!BV119-'Kppa 0.2.3'!BV119</f>
        <v>6.1720023995030015E-8</v>
      </c>
      <c r="BW119" s="1">
        <f>KPP!BW119-'Kppa 0.2.3'!BW119</f>
        <v>5.7570209225030101E-8</v>
      </c>
      <c r="BX119" s="1">
        <f>KPP!BX119-'Kppa 0.2.3'!BX119</f>
        <v>0</v>
      </c>
      <c r="BY119" s="1">
        <f>KPP!BY119-'Kppa 0.2.3'!BY119</f>
        <v>0</v>
      </c>
      <c r="BZ119" s="1">
        <f>KPP!BZ119-'Kppa 0.2.3'!BZ119</f>
        <v>0</v>
      </c>
      <c r="CA119" s="1">
        <f>KPP!CA119-'Kppa 0.2.3'!CA119</f>
        <v>0</v>
      </c>
      <c r="CB119" s="1">
        <f>KPP!CB119-'Kppa 0.2.3'!CB119</f>
        <v>0</v>
      </c>
    </row>
    <row r="120" spans="1:80" x14ac:dyDescent="0.2">
      <c r="A120" s="1">
        <f>KPP!A120-'Kppa 0.2.3'!A120</f>
        <v>0</v>
      </c>
      <c r="B120" s="1">
        <f>KPP!B120-'Kppa 0.2.3'!B120</f>
        <v>1.0834509881800514E-4</v>
      </c>
      <c r="C120" s="1">
        <f>KPP!C120-'Kppa 0.2.3'!C120</f>
        <v>1.2955219565900442E-6</v>
      </c>
      <c r="D120" s="1">
        <f>KPP!D120-'Kppa 0.2.3'!D120</f>
        <v>6.6971636902418696E-4</v>
      </c>
      <c r="E120" s="1">
        <f>KPP!E120-'Kppa 0.2.3'!E120</f>
        <v>9.1571110478060047E-4</v>
      </c>
      <c r="F120" s="1">
        <f>KPP!F120-'Kppa 0.2.3'!F120</f>
        <v>1.5731879869601006E-3</v>
      </c>
      <c r="G120" s="1">
        <f>KPP!G120-'Kppa 0.2.3'!G120</f>
        <v>1.2813710154610004E-3</v>
      </c>
      <c r="H120" s="1">
        <f>KPP!H120-'Kppa 0.2.3'!H120</f>
        <v>-6.7208744034801676E-6</v>
      </c>
      <c r="I120" s="1">
        <f>KPP!I120-'Kppa 0.2.3'!I120</f>
        <v>-2.4808541299992104E-5</v>
      </c>
      <c r="J120" s="1">
        <f>KPP!J120-'Kppa 0.2.3'!J120</f>
        <v>-1.0834435376002021E-4</v>
      </c>
      <c r="K120" s="1">
        <f>KPP!K120-'Kppa 0.2.3'!K120</f>
        <v>6.7037797765898587E-17</v>
      </c>
      <c r="L120" s="1">
        <f>KPP!L120-'Kppa 0.2.3'!L120</f>
        <v>-6.1506261474420475E-5</v>
      </c>
      <c r="M120" s="1">
        <f>KPP!M120-'Kppa 0.2.3'!M120</f>
        <v>-1.2644893399001555E-25</v>
      </c>
      <c r="N120" s="1">
        <f>KPP!N120-'Kppa 0.2.3'!N120</f>
        <v>4.8340801379220377E-5</v>
      </c>
      <c r="O120" s="1">
        <f>KPP!O120-'Kppa 0.2.3'!O120</f>
        <v>6.3423977311000091E-5</v>
      </c>
      <c r="P120" s="1">
        <f>KPP!P120-'Kppa 0.2.3'!P120</f>
        <v>-7.7739867750300078E-10</v>
      </c>
      <c r="Q120" s="1">
        <f>KPP!Q120-'Kppa 0.2.3'!Q120</f>
        <v>-3.7835592792288983E-14</v>
      </c>
      <c r="R120" s="1">
        <f>KPP!R120-'Kppa 0.2.3'!R120</f>
        <v>-1.8079079844824895E-3</v>
      </c>
      <c r="S120" s="1">
        <f>KPP!S120-'Kppa 0.2.3'!S120</f>
        <v>9.7362714081970096E-8</v>
      </c>
      <c r="T120" s="1">
        <f>KPP!T120-'Kppa 0.2.3'!T120</f>
        <v>4.2500850350600159E-7</v>
      </c>
      <c r="U120" s="1">
        <f>KPP!U120-'Kppa 0.2.3'!U120</f>
        <v>-3.3825559189278997E-5</v>
      </c>
      <c r="V120" s="1">
        <f>KPP!V120-'Kppa 0.2.3'!V120</f>
        <v>-2.9170827790288024E-6</v>
      </c>
      <c r="W120" s="1">
        <f>KPP!W120-'Kppa 0.2.3'!W120</f>
        <v>-4.4778669332600083E-14</v>
      </c>
      <c r="X120" s="1">
        <f>KPP!X120-'Kppa 0.2.3'!X120</f>
        <v>-2.9206753823330695E-15</v>
      </c>
      <c r="Y120" s="1">
        <f>KPP!Y120-'Kppa 0.2.3'!Y120</f>
        <v>-1.7497618426860423E-38</v>
      </c>
      <c r="Z120" s="1">
        <f>KPP!Z120-'Kppa 0.2.3'!Z120</f>
        <v>3.0665030978276061E-6</v>
      </c>
      <c r="AA120" s="1">
        <f>KPP!AA120-'Kppa 0.2.3'!AA120</f>
        <v>2.887934029028108E-5</v>
      </c>
      <c r="AB120" s="1">
        <f>KPP!AB120-'Kppa 0.2.3'!AB120</f>
        <v>7.1367749271699978E-11</v>
      </c>
      <c r="AC120" s="1">
        <f>KPP!AC120-'Kppa 0.2.3'!AC120</f>
        <v>-1.0153541105731976E-27</v>
      </c>
      <c r="AD120" s="1">
        <f>KPP!AD120-'Kppa 0.2.3'!AD120</f>
        <v>-2.4268388022514E-5</v>
      </c>
      <c r="AE120" s="1">
        <f>KPP!AE120-'Kppa 0.2.3'!AE120</f>
        <v>-9.5882331311991015E-9</v>
      </c>
      <c r="AF120" s="1">
        <f>KPP!AF120-'Kppa 0.2.3'!AF120</f>
        <v>-3.2107005561979997E-11</v>
      </c>
      <c r="AG120" s="1">
        <f>KPP!AG120-'Kppa 0.2.3'!AG120</f>
        <v>-2.7575378985249891E-13</v>
      </c>
      <c r="AH120" s="1">
        <f>KPP!AH120-'Kppa 0.2.3'!AH120</f>
        <v>-6.8389119563097005E-14</v>
      </c>
      <c r="AI120" s="1">
        <f>KPP!AI120-'Kppa 0.2.3'!AI120</f>
        <v>-6.2831442162608973E-13</v>
      </c>
      <c r="AJ120" s="1">
        <f>KPP!AJ120-'Kppa 0.2.3'!AJ120</f>
        <v>-2.0983102346261293E-12</v>
      </c>
      <c r="AK120" s="1">
        <f>KPP!AK120-'Kppa 0.2.3'!AK120</f>
        <v>-2.9877116319092985E-10</v>
      </c>
      <c r="AL120" s="1">
        <f>KPP!AL120-'Kppa 0.2.3'!AL120</f>
        <v>6.5670574820169965E-6</v>
      </c>
      <c r="AM120" s="1">
        <f>KPP!AM120-'Kppa 0.2.3'!AM120</f>
        <v>-1.3374447360793996E-12</v>
      </c>
      <c r="AN120" s="1">
        <f>KPP!AN120-'Kppa 0.2.3'!AN120</f>
        <v>-4.764029021907999E-13</v>
      </c>
      <c r="AO120" s="1">
        <f>KPP!AO120-'Kppa 0.2.3'!AO120</f>
        <v>-1.0747923906059831E-3</v>
      </c>
      <c r="AP120" s="1">
        <f>KPP!AP120-'Kppa 0.2.3'!AP120</f>
        <v>-2.6502149715376489E-12</v>
      </c>
      <c r="AQ120" s="1">
        <f>KPP!AQ120-'Kppa 0.2.3'!AQ120</f>
        <v>-2.0930041844700181E-4</v>
      </c>
      <c r="AR120" s="1">
        <f>KPP!AR120-'Kppa 0.2.3'!AR120</f>
        <v>-3.10346912949927E-5</v>
      </c>
      <c r="AS120" s="1">
        <f>KPP!AS120-'Kppa 0.2.3'!AS120</f>
        <v>-2.0210520222073996E-16</v>
      </c>
      <c r="AT120" s="1">
        <f>KPP!AT120-'Kppa 0.2.3'!AT120</f>
        <v>-5.2802933905010082E-7</v>
      </c>
      <c r="AU120" s="1">
        <f>KPP!AU120-'Kppa 0.2.3'!AU120</f>
        <v>-2.771442467900497E-14</v>
      </c>
      <c r="AV120" s="1">
        <f>KPP!AV120-'Kppa 0.2.3'!AV120</f>
        <v>0</v>
      </c>
      <c r="AW120" s="1">
        <f>KPP!AW120-'Kppa 0.2.3'!AW120</f>
        <v>-2.4601629360896627E-9</v>
      </c>
      <c r="AX120" s="1">
        <f>KPP!AX120-'Kppa 0.2.3'!AX120</f>
        <v>0</v>
      </c>
      <c r="AY120" s="1">
        <f>KPP!AY120-'Kppa 0.2.3'!AY120</f>
        <v>-4.01145334698949E-52</v>
      </c>
      <c r="AZ120" s="1">
        <f>KPP!AZ120-'Kppa 0.2.3'!AZ120</f>
        <v>-4.5438722619276712E-64</v>
      </c>
      <c r="BA120" s="1" t="e">
        <f>KPP!BA120-'Kppa 0.2.3'!BA120</f>
        <v>#VALUE!</v>
      </c>
      <c r="BB120" s="1">
        <f>KPP!BB120-'Kppa 0.2.3'!BB120</f>
        <v>0</v>
      </c>
      <c r="BC120" s="1">
        <f>KPP!BC120-'Kppa 0.2.3'!BC120</f>
        <v>-1.0269518907275739E-35</v>
      </c>
      <c r="BD120" s="1">
        <f>KPP!BD120-'Kppa 0.2.3'!BD120</f>
        <v>-5.7747856305190304E-6</v>
      </c>
      <c r="BE120" s="1">
        <f>KPP!BE120-'Kppa 0.2.3'!BE120</f>
        <v>-2.0671812592310164E-5</v>
      </c>
      <c r="BF120" s="1">
        <f>KPP!BF120-'Kppa 0.2.3'!BF120</f>
        <v>-9.914587512301013E-7</v>
      </c>
      <c r="BG120" s="1">
        <f>KPP!BG120-'Kppa 0.2.3'!BG120</f>
        <v>7.8325980972301963E-12</v>
      </c>
      <c r="BH120" s="1">
        <f>KPP!BH120-'Kppa 0.2.3'!BH120</f>
        <v>1.5591087165460092E-6</v>
      </c>
      <c r="BI120" s="1">
        <f>KPP!BI120-'Kppa 0.2.3'!BI120</f>
        <v>-6.2428981954330137E-5</v>
      </c>
      <c r="BJ120" s="1">
        <f>KPP!BJ120-'Kppa 0.2.3'!BJ120</f>
        <v>-6.1941201678421033E-8</v>
      </c>
      <c r="BK120" s="1">
        <f>KPP!BK120-'Kppa 0.2.3'!BK120</f>
        <v>7.8720049936997771E-4</v>
      </c>
      <c r="BL120" s="1">
        <f>KPP!BL120-'Kppa 0.2.3'!BL120</f>
        <v>4.0918539649461053E-6</v>
      </c>
      <c r="BM120" s="1">
        <f>KPP!BM120-'Kppa 0.2.3'!BM120</f>
        <v>-3.0205933341023029E-9</v>
      </c>
      <c r="BN120" s="1">
        <f>KPP!BN120-'Kppa 0.2.3'!BN120</f>
        <v>-2.3507982577307018E-17</v>
      </c>
      <c r="BO120" s="1">
        <f>KPP!BO120-'Kppa 0.2.3'!BO120</f>
        <v>4.0088971742879996E-7</v>
      </c>
      <c r="BP120" s="1">
        <f>KPP!BP120-'Kppa 0.2.3'!BP120</f>
        <v>-3.9066645487590009E-13</v>
      </c>
      <c r="BQ120" s="1">
        <f>KPP!BQ120-'Kppa 0.2.3'!BQ120</f>
        <v>3.3606358663139942E-8</v>
      </c>
      <c r="BR120" s="1">
        <f>KPP!BR120-'Kppa 0.2.3'!BR120</f>
        <v>-1.4769569998570025E-6</v>
      </c>
      <c r="BS120" s="1">
        <f>KPP!BS120-'Kppa 0.2.3'!BS120</f>
        <v>2.5840178825972324E-7</v>
      </c>
      <c r="BT120" s="1">
        <f>KPP!BT120-'Kppa 0.2.3'!BT120</f>
        <v>8.0803174134949721E-8</v>
      </c>
      <c r="BU120" s="1">
        <f>KPP!BU120-'Kppa 0.2.3'!BU120</f>
        <v>6.0708155356259672E-8</v>
      </c>
      <c r="BV120" s="1">
        <f>KPP!BV120-'Kppa 0.2.3'!BV120</f>
        <v>5.7227113152900088E-8</v>
      </c>
      <c r="BW120" s="1">
        <f>KPP!BW120-'Kppa 0.2.3'!BW120</f>
        <v>6.3940837071860099E-8</v>
      </c>
      <c r="BX120" s="1">
        <f>KPP!BX120-'Kppa 0.2.3'!BX120</f>
        <v>0</v>
      </c>
      <c r="BY120" s="1">
        <f>KPP!BY120-'Kppa 0.2.3'!BY120</f>
        <v>0</v>
      </c>
      <c r="BZ120" s="1">
        <f>KPP!BZ120-'Kppa 0.2.3'!BZ120</f>
        <v>0</v>
      </c>
      <c r="CA120" s="1">
        <f>KPP!CA120-'Kppa 0.2.3'!CA120</f>
        <v>0</v>
      </c>
      <c r="CB120" s="1">
        <f>KPP!CB120-'Kppa 0.2.3'!CB120</f>
        <v>0</v>
      </c>
    </row>
    <row r="121" spans="1:80" x14ac:dyDescent="0.2">
      <c r="A121" s="1">
        <f>KPP!A121-'Kppa 0.2.3'!A121</f>
        <v>0</v>
      </c>
      <c r="B121" s="1">
        <f>KPP!B121-'Kppa 0.2.3'!B121</f>
        <v>1.0344453403180603E-4</v>
      </c>
      <c r="C121" s="1">
        <f>KPP!C121-'Kppa 0.2.3'!C121</f>
        <v>1.0574317969701957E-6</v>
      </c>
      <c r="D121" s="1">
        <f>KPP!D121-'Kppa 0.2.3'!D121</f>
        <v>6.7967207422259257E-4</v>
      </c>
      <c r="E121" s="1">
        <f>KPP!E121-'Kppa 0.2.3'!E121</f>
        <v>9.2063908991450033E-4</v>
      </c>
      <c r="F121" s="1">
        <f>KPP!F121-'Kppa 0.2.3'!F121</f>
        <v>1.5941544658422957E-3</v>
      </c>
      <c r="G121" s="1">
        <f>KPP!G121-'Kppa 0.2.3'!G121</f>
        <v>1.2909153834586018E-3</v>
      </c>
      <c r="H121" s="1">
        <f>KPP!H121-'Kppa 0.2.3'!H121</f>
        <v>-6.7213131770306467E-6</v>
      </c>
      <c r="I121" s="1">
        <f>KPP!I121-'Kppa 0.2.3'!I121</f>
        <v>-2.480985878300368E-5</v>
      </c>
      <c r="J121" s="1">
        <f>KPP!J121-'Kppa 0.2.3'!J121</f>
        <v>-1.0344378897385017E-4</v>
      </c>
      <c r="K121" s="1">
        <f>KPP!K121-'Kppa 0.2.3'!K121</f>
        <v>8.3743638639801251E-17</v>
      </c>
      <c r="L121" s="1">
        <f>KPP!L121-'Kppa 0.2.3'!L121</f>
        <v>-6.6317425296959741E-5</v>
      </c>
      <c r="M121" s="1">
        <f>KPP!M121-'Kppa 0.2.3'!M121</f>
        <v>-4.1064363314901391E-26</v>
      </c>
      <c r="N121" s="1">
        <f>KPP!N121-'Kppa 0.2.3'!N121</f>
        <v>4.6638431541620035E-5</v>
      </c>
      <c r="O121" s="1">
        <f>KPP!O121-'Kppa 0.2.3'!O121</f>
        <v>5.9511318516319812E-5</v>
      </c>
      <c r="P121" s="1">
        <f>KPP!P121-'Kppa 0.2.3'!P121</f>
        <v>-6.1517512452260019E-10</v>
      </c>
      <c r="Q121" s="1">
        <f>KPP!Q121-'Kppa 0.2.3'!Q121</f>
        <v>-2.7725736501194998E-14</v>
      </c>
      <c r="R121" s="1">
        <f>KPP!R121-'Kppa 0.2.3'!R121</f>
        <v>-1.7354577123509102E-3</v>
      </c>
      <c r="S121" s="1">
        <f>KPP!S121-'Kppa 0.2.3'!S121</f>
        <v>1.0072113795757971E-7</v>
      </c>
      <c r="T121" s="1">
        <f>KPP!T121-'Kppa 0.2.3'!T121</f>
        <v>4.2264476182610027E-7</v>
      </c>
      <c r="U121" s="1">
        <f>KPP!U121-'Kppa 0.2.3'!U121</f>
        <v>-3.1812746414825984E-5</v>
      </c>
      <c r="V121" s="1">
        <f>KPP!V121-'Kppa 0.2.3'!V121</f>
        <v>-2.1769036948321018E-6</v>
      </c>
      <c r="W121" s="1">
        <f>KPP!W121-'Kppa 0.2.3'!W121</f>
        <v>-3.6817604167784016E-14</v>
      </c>
      <c r="X121" s="1">
        <f>KPP!X121-'Kppa 0.2.3'!X121</f>
        <v>-6.5923159284926005E-16</v>
      </c>
      <c r="Y121" s="1">
        <f>KPP!Y121-'Kppa 0.2.3'!Y121</f>
        <v>-2.0414128859244809E-40</v>
      </c>
      <c r="Z121" s="1">
        <f>KPP!Z121-'Kppa 0.2.3'!Z121</f>
        <v>3.1009160056623948E-6</v>
      </c>
      <c r="AA121" s="1">
        <f>KPP!AA121-'Kppa 0.2.3'!AA121</f>
        <v>2.7484728708046958E-5</v>
      </c>
      <c r="AB121" s="1">
        <f>KPP!AB121-'Kppa 0.2.3'!AB121</f>
        <v>6.7185929476679965E-11</v>
      </c>
      <c r="AC121" s="1">
        <f>KPP!AC121-'Kppa 0.2.3'!AC121</f>
        <v>-8.5722876116429868E-28</v>
      </c>
      <c r="AD121" s="1">
        <f>KPP!AD121-'Kppa 0.2.3'!AD121</f>
        <v>-2.3627110847085982E-5</v>
      </c>
      <c r="AE121" s="1">
        <f>KPP!AE121-'Kppa 0.2.3'!AE121</f>
        <v>-5.0790920107004993E-9</v>
      </c>
      <c r="AF121" s="1">
        <f>KPP!AF121-'Kppa 0.2.3'!AF121</f>
        <v>-1.30954438826974E-11</v>
      </c>
      <c r="AG121" s="1">
        <f>KPP!AG121-'Kppa 0.2.3'!AG121</f>
        <v>-1.1485757199475998E-13</v>
      </c>
      <c r="AH121" s="1">
        <f>KPP!AH121-'Kppa 0.2.3'!AH121</f>
        <v>-2.8919363055495607E-14</v>
      </c>
      <c r="AI121" s="1">
        <f>KPP!AI121-'Kppa 0.2.3'!AI121</f>
        <v>-2.5961022444680203E-13</v>
      </c>
      <c r="AJ121" s="1">
        <f>KPP!AJ121-'Kppa 0.2.3'!AJ121</f>
        <v>-8.5618804492571011E-13</v>
      </c>
      <c r="AK121" s="1">
        <f>KPP!AK121-'Kppa 0.2.3'!AK121</f>
        <v>-2.5775458070716994E-10</v>
      </c>
      <c r="AL121" s="1">
        <f>KPP!AL121-'Kppa 0.2.3'!AL121</f>
        <v>5.9061284475009747E-6</v>
      </c>
      <c r="AM121" s="1">
        <f>KPP!AM121-'Kppa 0.2.3'!AM121</f>
        <v>-5.5449927533908013E-13</v>
      </c>
      <c r="AN121" s="1">
        <f>KPP!AN121-'Kppa 0.2.3'!AN121</f>
        <v>-3.0226640079263898E-13</v>
      </c>
      <c r="AO121" s="1">
        <f>KPP!AO121-'Kppa 0.2.3'!AO121</f>
        <v>-1.2783040698259862E-3</v>
      </c>
      <c r="AP121" s="1">
        <f>KPP!AP121-'Kppa 0.2.3'!AP121</f>
        <v>-1.1013813373211103E-12</v>
      </c>
      <c r="AQ121" s="1">
        <f>KPP!AQ121-'Kppa 0.2.3'!AQ121</f>
        <v>-2.302880282946014E-4</v>
      </c>
      <c r="AR121" s="1">
        <f>KPP!AR121-'Kppa 0.2.3'!AR121</f>
        <v>-2.1799649534998133E-5</v>
      </c>
      <c r="AS121" s="1">
        <f>KPP!AS121-'Kppa 0.2.3'!AS121</f>
        <v>-5.1347075346920597E-17</v>
      </c>
      <c r="AT121" s="1">
        <f>KPP!AT121-'Kppa 0.2.3'!AT121</f>
        <v>-5.1861561347159935E-7</v>
      </c>
      <c r="AU121" s="1">
        <f>KPP!AU121-'Kppa 0.2.3'!AU121</f>
        <v>-2.0453061774547032E-14</v>
      </c>
      <c r="AV121" s="1">
        <f>KPP!AV121-'Kppa 0.2.3'!AV121</f>
        <v>0</v>
      </c>
      <c r="AW121" s="1">
        <f>KPP!AW121-'Kppa 0.2.3'!AW121</f>
        <v>2.9220483413897936E-9</v>
      </c>
      <c r="AX121" s="1">
        <f>KPP!AX121-'Kppa 0.2.3'!AX121</f>
        <v>0</v>
      </c>
      <c r="AY121" s="1">
        <f>KPP!AY121-'Kppa 0.2.3'!AY121</f>
        <v>-1.2664480767870648E-54</v>
      </c>
      <c r="AZ121" s="1">
        <f>KPP!AZ121-'Kppa 0.2.3'!AZ121</f>
        <v>-1.5039075155694461E-66</v>
      </c>
      <c r="BA121" s="1" t="e">
        <f>KPP!BA121-'Kppa 0.2.3'!BA121</f>
        <v>#VALUE!</v>
      </c>
      <c r="BB121" s="1">
        <f>KPP!BB121-'Kppa 0.2.3'!BB121</f>
        <v>0</v>
      </c>
      <c r="BC121" s="1">
        <f>KPP!BC121-'Kppa 0.2.3'!BC121</f>
        <v>-4.0818351646480802E-37</v>
      </c>
      <c r="BD121" s="1">
        <f>KPP!BD121-'Kppa 0.2.3'!BD121</f>
        <v>-5.6999455942380165E-6</v>
      </c>
      <c r="BE121" s="1">
        <f>KPP!BE121-'Kppa 0.2.3'!BE121</f>
        <v>-2.132227866182999E-5</v>
      </c>
      <c r="BF121" s="1">
        <f>KPP!BF121-'Kppa 0.2.3'!BF121</f>
        <v>-8.9837366256338884E-7</v>
      </c>
      <c r="BG121" s="1">
        <f>KPP!BG121-'Kppa 0.2.3'!BG121</f>
        <v>9.2406018210596729E-12</v>
      </c>
      <c r="BH121" s="1">
        <f>KPP!BH121-'Kppa 0.2.3'!BH121</f>
        <v>1.4091706351509873E-6</v>
      </c>
      <c r="BI121" s="1">
        <f>KPP!BI121-'Kppa 0.2.3'!BI121</f>
        <v>-5.7077013273156008E-5</v>
      </c>
      <c r="BJ121" s="1">
        <f>KPP!BJ121-'Kppa 0.2.3'!BJ121</f>
        <v>-5.2754408772723006E-8</v>
      </c>
      <c r="BK121" s="1">
        <f>KPP!BK121-'Kppa 0.2.3'!BK121</f>
        <v>9.7190557302700986E-4</v>
      </c>
      <c r="BL121" s="1">
        <f>KPP!BL121-'Kppa 0.2.3'!BL121</f>
        <v>4.0777948536345937E-6</v>
      </c>
      <c r="BM121" s="1">
        <f>KPP!BM121-'Kppa 0.2.3'!BM121</f>
        <v>-2.7602413773904014E-9</v>
      </c>
      <c r="BN121" s="1">
        <f>KPP!BN121-'Kppa 0.2.3'!BN121</f>
        <v>-1.6259073569190996E-17</v>
      </c>
      <c r="BO121" s="1">
        <f>KPP!BO121-'Kppa 0.2.3'!BO121</f>
        <v>4.2478828517600022E-7</v>
      </c>
      <c r="BP121" s="1">
        <f>KPP!BP121-'Kppa 0.2.3'!BP121</f>
        <v>-2.8422643717427043E-13</v>
      </c>
      <c r="BQ121" s="1">
        <f>KPP!BQ121-'Kppa 0.2.3'!BQ121</f>
        <v>3.5286478841959831E-8</v>
      </c>
      <c r="BR121" s="1">
        <f>KPP!BR121-'Kppa 0.2.3'!BR121</f>
        <v>-1.8740117253729946E-6</v>
      </c>
      <c r="BS121" s="1">
        <f>KPP!BS121-'Kppa 0.2.3'!BS121</f>
        <v>-2.824328110260111E-6</v>
      </c>
      <c r="BT121" s="1">
        <f>KPP!BT121-'Kppa 0.2.3'!BT121</f>
        <v>8.5111997338709884E-8</v>
      </c>
      <c r="BU121" s="1">
        <f>KPP!BU121-'Kppa 0.2.3'!BU121</f>
        <v>6.1787462790640489E-8</v>
      </c>
      <c r="BV121" s="1">
        <f>KPP!BV121-'Kppa 0.2.3'!BV121</f>
        <v>5.3184889203679981E-8</v>
      </c>
      <c r="BW121" s="1">
        <f>KPP!BW121-'Kppa 0.2.3'!BW121</f>
        <v>6.7784897634150027E-8</v>
      </c>
      <c r="BX121" s="1">
        <f>KPP!BX121-'Kppa 0.2.3'!BX121</f>
        <v>0</v>
      </c>
      <c r="BY121" s="1">
        <f>KPP!BY121-'Kppa 0.2.3'!BY121</f>
        <v>0</v>
      </c>
      <c r="BZ121" s="1">
        <f>KPP!BZ121-'Kppa 0.2.3'!BZ121</f>
        <v>0</v>
      </c>
      <c r="CA121" s="1">
        <f>KPP!CA121-'Kppa 0.2.3'!CA121</f>
        <v>0</v>
      </c>
      <c r="CB121" s="1">
        <f>KPP!CB121-'Kppa 0.2.3'!CB121</f>
        <v>0</v>
      </c>
    </row>
    <row r="122" spans="1:80" x14ac:dyDescent="0.2">
      <c r="A122" s="1">
        <f>KPP!A122-'Kppa 0.2.3'!A122</f>
        <v>0</v>
      </c>
      <c r="B122" s="1">
        <f>KPP!B122-'Kppa 0.2.3'!B122</f>
        <v>9.7303405645003671E-5</v>
      </c>
      <c r="C122" s="1">
        <f>KPP!C122-'Kppa 0.2.3'!C122</f>
        <v>7.7751649722995059E-7</v>
      </c>
      <c r="D122" s="1">
        <f>KPP!D122-'Kppa 0.2.3'!D122</f>
        <v>6.8944100982638867E-4</v>
      </c>
      <c r="E122" s="1">
        <f>KPP!E122-'Kppa 0.2.3'!E122</f>
        <v>9.2514395433099944E-4</v>
      </c>
      <c r="F122" s="1">
        <f>KPP!F122-'Kppa 0.2.3'!F122</f>
        <v>1.6145664294914958E-3</v>
      </c>
      <c r="G122" s="1">
        <f>KPP!G122-'Kppa 0.2.3'!G122</f>
        <v>1.2996216514386989E-3</v>
      </c>
      <c r="H122" s="1">
        <f>KPP!H122-'Kppa 0.2.3'!H122</f>
        <v>-6.7216950149408955E-6</v>
      </c>
      <c r="I122" s="1">
        <f>KPP!I122-'Kppa 0.2.3'!I122</f>
        <v>-2.4811004768005018E-5</v>
      </c>
      <c r="J122" s="1">
        <f>KPP!J122-'Kppa 0.2.3'!J122</f>
        <v>-9.7302660587060162E-5</v>
      </c>
      <c r="K122" s="1">
        <f>KPP!K122-'Kppa 0.2.3'!K122</f>
        <v>9.7775035390399265E-17</v>
      </c>
      <c r="L122" s="1">
        <f>KPP!L122-'Kppa 0.2.3'!L122</f>
        <v>-7.080371547016958E-5</v>
      </c>
      <c r="M122" s="1">
        <f>KPP!M122-'Kppa 0.2.3'!M122</f>
        <v>-1.2648848755698345E-26</v>
      </c>
      <c r="N122" s="1">
        <f>KPP!N122-'Kppa 0.2.3'!N122</f>
        <v>4.4272183026510328E-5</v>
      </c>
      <c r="O122" s="1">
        <f>KPP!O122-'Kppa 0.2.3'!O122</f>
        <v>5.5477554630719997E-5</v>
      </c>
      <c r="P122" s="1">
        <f>KPP!P122-'Kppa 0.2.3'!P122</f>
        <v>-4.8587737446259934E-10</v>
      </c>
      <c r="Q122" s="1">
        <f>KPP!Q122-'Kppa 0.2.3'!Q122</f>
        <v>-2.0342461566599001E-14</v>
      </c>
      <c r="R122" s="1">
        <f>KPP!R122-'Kppa 0.2.3'!R122</f>
        <v>-1.6636392122372102E-3</v>
      </c>
      <c r="S122" s="1">
        <f>KPP!S122-'Kppa 0.2.3'!S122</f>
        <v>1.0386106144374962E-7</v>
      </c>
      <c r="T122" s="1">
        <f>KPP!T122-'Kppa 0.2.3'!T122</f>
        <v>4.126966615537003E-7</v>
      </c>
      <c r="U122" s="1">
        <f>KPP!U122-'Kppa 0.2.3'!U122</f>
        <v>-2.9458275148987959E-5</v>
      </c>
      <c r="V122" s="1">
        <f>KPP!V122-'Kppa 0.2.3'!V122</f>
        <v>-1.5841645772823006E-6</v>
      </c>
      <c r="W122" s="1">
        <f>KPP!W122-'Kppa 0.2.3'!W122</f>
        <v>-2.8792593165185987E-14</v>
      </c>
      <c r="X122" s="1">
        <f>KPP!X122-'Kppa 0.2.3'!X122</f>
        <v>-1.3801108947006001E-16</v>
      </c>
      <c r="Y122" s="1">
        <f>KPP!Y122-'Kppa 0.2.3'!Y122</f>
        <v>-1.9202559343348368E-42</v>
      </c>
      <c r="Z122" s="1">
        <f>KPP!Z122-'Kppa 0.2.3'!Z122</f>
        <v>3.1079863861993053E-6</v>
      </c>
      <c r="AA122" s="1">
        <f>KPP!AA122-'Kppa 0.2.3'!AA122</f>
        <v>2.7096425697731947E-5</v>
      </c>
      <c r="AB122" s="1">
        <f>KPP!AB122-'Kppa 0.2.3'!AB122</f>
        <v>6.3272981954529941E-11</v>
      </c>
      <c r="AC122" s="1">
        <f>KPP!AC122-'Kppa 0.2.3'!AC122</f>
        <v>-6.8717739453419999E-28</v>
      </c>
      <c r="AD122" s="1">
        <f>KPP!AD122-'Kppa 0.2.3'!AD122</f>
        <v>-2.2609218975074984E-5</v>
      </c>
      <c r="AE122" s="1">
        <f>KPP!AE122-'Kppa 0.2.3'!AE122</f>
        <v>-2.5864745489868997E-9</v>
      </c>
      <c r="AF122" s="1">
        <f>KPP!AF122-'Kppa 0.2.3'!AF122</f>
        <v>-5.0789849293866986E-12</v>
      </c>
      <c r="AG122" s="1">
        <f>KPP!AG122-'Kppa 0.2.3'!AG122</f>
        <v>-4.5335789207251992E-14</v>
      </c>
      <c r="AH122" s="1">
        <f>KPP!AH122-'Kppa 0.2.3'!AH122</f>
        <v>-1.1565414811570602E-14</v>
      </c>
      <c r="AI122" s="1">
        <f>KPP!AI122-'Kppa 0.2.3'!AI122</f>
        <v>-1.0115582691791201E-13</v>
      </c>
      <c r="AJ122" s="1">
        <f>KPP!AJ122-'Kppa 0.2.3'!AJ122</f>
        <v>-3.3214916318158307E-13</v>
      </c>
      <c r="AK122" s="1">
        <f>KPP!AK122-'Kppa 0.2.3'!AK122</f>
        <v>-2.0759887344407E-10</v>
      </c>
      <c r="AL122" s="1">
        <f>KPP!AL122-'Kppa 0.2.3'!AL122</f>
        <v>5.3521881991930179E-6</v>
      </c>
      <c r="AM122" s="1">
        <f>KPP!AM122-'Kppa 0.2.3'!AM122</f>
        <v>-2.1705433200905902E-13</v>
      </c>
      <c r="AN122" s="1">
        <f>KPP!AN122-'Kppa 0.2.3'!AN122</f>
        <v>-2.0117882469830959E-13</v>
      </c>
      <c r="AO122" s="1">
        <f>KPP!AO122-'Kppa 0.2.3'!AO122</f>
        <v>-1.4827641396730207E-3</v>
      </c>
      <c r="AP122" s="1">
        <f>KPP!AP122-'Kppa 0.2.3'!AP122</f>
        <v>-4.3229639666279013E-13</v>
      </c>
      <c r="AQ122" s="1">
        <f>KPP!AQ122-'Kppa 0.2.3'!AQ122</f>
        <v>-2.5065083071889802E-4</v>
      </c>
      <c r="AR122" s="1">
        <f>KPP!AR122-'Kppa 0.2.3'!AR122</f>
        <v>-1.2579204811999367E-5</v>
      </c>
      <c r="AS122" s="1">
        <f>KPP!AS122-'Kppa 0.2.3'!AS122</f>
        <v>-1.2173440919752299E-17</v>
      </c>
      <c r="AT122" s="1">
        <f>KPP!AT122-'Kppa 0.2.3'!AT122</f>
        <v>-4.9673068962958062E-7</v>
      </c>
      <c r="AU122" s="1">
        <f>KPP!AU122-'Kppa 0.2.3'!AU122</f>
        <v>-1.5328717780803991E-14</v>
      </c>
      <c r="AV122" s="1">
        <f>KPP!AV122-'Kppa 0.2.3'!AV122</f>
        <v>0</v>
      </c>
      <c r="AW122" s="1">
        <f>KPP!AW122-'Kppa 0.2.3'!AW122</f>
        <v>5.3597115560797241E-9</v>
      </c>
      <c r="AX122" s="1">
        <f>KPP!AX122-'Kppa 0.2.3'!AX122</f>
        <v>0</v>
      </c>
      <c r="AY122" s="1">
        <f>KPP!AY122-'Kppa 0.2.3'!AY122</f>
        <v>-2.9766719898185111E-57</v>
      </c>
      <c r="AZ122" s="1">
        <f>KPP!AZ122-'Kppa 0.2.3'!AZ122</f>
        <v>-3.7380769814763958E-69</v>
      </c>
      <c r="BA122" s="1" t="e">
        <f>KPP!BA122-'Kppa 0.2.3'!BA122</f>
        <v>#VALUE!</v>
      </c>
      <c r="BB122" s="1">
        <f>KPP!BB122-'Kppa 0.2.3'!BB122</f>
        <v>0</v>
      </c>
      <c r="BC122" s="1">
        <f>KPP!BC122-'Kppa 0.2.3'!BC122</f>
        <v>-1.3976166651465168E-38</v>
      </c>
      <c r="BD122" s="1">
        <f>KPP!BD122-'Kppa 0.2.3'!BD122</f>
        <v>-5.4295538896449703E-6</v>
      </c>
      <c r="BE122" s="1">
        <f>KPP!BE122-'Kppa 0.2.3'!BE122</f>
        <v>-2.2075931360219939E-5</v>
      </c>
      <c r="BF122" s="1">
        <f>KPP!BF122-'Kppa 0.2.3'!BF122</f>
        <v>-8.0312986402929877E-7</v>
      </c>
      <c r="BG122" s="1">
        <f>KPP!BG122-'Kppa 0.2.3'!BG122</f>
        <v>1.0456572567029926E-11</v>
      </c>
      <c r="BH122" s="1">
        <f>KPP!BH122-'Kppa 0.2.3'!BH122</f>
        <v>1.3250103619880061E-6</v>
      </c>
      <c r="BI122" s="1">
        <f>KPP!BI122-'Kppa 0.2.3'!BI122</f>
        <v>-5.1321430187638013E-5</v>
      </c>
      <c r="BJ122" s="1">
        <f>KPP!BJ122-'Kppa 0.2.3'!BJ122</f>
        <v>-4.5735012568597967E-8</v>
      </c>
      <c r="BK122" s="1">
        <f>KPP!BK122-'Kppa 0.2.3'!BK122</f>
        <v>1.1338622129389853E-3</v>
      </c>
      <c r="BL122" s="1">
        <f>KPP!BL122-'Kppa 0.2.3'!BL122</f>
        <v>4.0593841609583032E-6</v>
      </c>
      <c r="BM122" s="1">
        <f>KPP!BM122-'Kppa 0.2.3'!BM122</f>
        <v>-2.5288610028449002E-9</v>
      </c>
      <c r="BN122" s="1">
        <f>KPP!BN122-'Kppa 0.2.3'!BN122</f>
        <v>-1.1495572495047998E-17</v>
      </c>
      <c r="BO122" s="1">
        <f>KPP!BO122-'Kppa 0.2.3'!BO122</f>
        <v>4.4431235831479923E-7</v>
      </c>
      <c r="BP122" s="1">
        <f>KPP!BP122-'Kppa 0.2.3'!BP122</f>
        <v>-2.1230199763765957E-13</v>
      </c>
      <c r="BQ122" s="1">
        <f>KPP!BQ122-'Kppa 0.2.3'!BQ122</f>
        <v>3.4897802021669375E-8</v>
      </c>
      <c r="BR122" s="1">
        <f>KPP!BR122-'Kppa 0.2.3'!BR122</f>
        <v>-2.16500163942898E-6</v>
      </c>
      <c r="BS122" s="1">
        <f>KPP!BS122-'Kppa 0.2.3'!BS122</f>
        <v>-5.1883577559699683E-6</v>
      </c>
      <c r="BT122" s="1">
        <f>KPP!BT122-'Kppa 0.2.3'!BT122</f>
        <v>8.9204890898720256E-8</v>
      </c>
      <c r="BU122" s="1">
        <f>KPP!BU122-'Kppa 0.2.3'!BU122</f>
        <v>6.1211236658140405E-8</v>
      </c>
      <c r="BV122" s="1">
        <f>KPP!BV122-'Kppa 0.2.3'!BV122</f>
        <v>4.9422844909970005E-8</v>
      </c>
      <c r="BW122" s="1">
        <f>KPP!BW122-'Kppa 0.2.3'!BW122</f>
        <v>7.0535755655239914E-8</v>
      </c>
      <c r="BX122" s="1">
        <f>KPP!BX122-'Kppa 0.2.3'!BX122</f>
        <v>0</v>
      </c>
      <c r="BY122" s="1">
        <f>KPP!BY122-'Kppa 0.2.3'!BY122</f>
        <v>0</v>
      </c>
      <c r="BZ122" s="1">
        <f>KPP!BZ122-'Kppa 0.2.3'!BZ122</f>
        <v>0</v>
      </c>
      <c r="CA122" s="1">
        <f>KPP!CA122-'Kppa 0.2.3'!CA122</f>
        <v>0</v>
      </c>
      <c r="CB122" s="1">
        <f>KPP!CB122-'Kppa 0.2.3'!CB122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22"/>
  <sheetViews>
    <sheetView topLeftCell="AJ4" workbookViewId="0">
      <selection activeCell="AV36" sqref="AV36"/>
    </sheetView>
  </sheetViews>
  <sheetFormatPr baseColWidth="10" defaultRowHeight="16" x14ac:dyDescent="0.2"/>
  <sheetData>
    <row r="1" spans="1:8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</row>
    <row r="2" spans="1:80" x14ac:dyDescent="0.2">
      <c r="A2" s="1">
        <f>ROUND(AbsDiff!A2,3)</f>
        <v>0</v>
      </c>
      <c r="B2" s="1">
        <f>ROUND(AbsDiff!B2,3)</f>
        <v>0</v>
      </c>
      <c r="C2" s="1">
        <f>ROUND(AbsDiff!C2,3)</f>
        <v>0</v>
      </c>
      <c r="D2" s="1">
        <f>ROUND(AbsDiff!D2,3)</f>
        <v>0</v>
      </c>
      <c r="E2" s="1">
        <f>ROUND(AbsDiff!E2,3)</f>
        <v>0</v>
      </c>
      <c r="F2" s="1">
        <f>ROUND(AbsDiff!F2,3)</f>
        <v>0</v>
      </c>
      <c r="G2" s="1">
        <f>ROUND(AbsDiff!G2,3)</f>
        <v>0</v>
      </c>
      <c r="H2" s="1">
        <f>ROUND(AbsDiff!H2,3)</f>
        <v>0</v>
      </c>
      <c r="I2" s="1">
        <f>ROUND(AbsDiff!I2,3)</f>
        <v>0</v>
      </c>
      <c r="J2" s="1">
        <f>ROUND(AbsDiff!J2,3)</f>
        <v>0</v>
      </c>
      <c r="K2" s="1">
        <f>ROUND(AbsDiff!K2,3)</f>
        <v>0</v>
      </c>
      <c r="L2" s="1">
        <f>ROUND(AbsDiff!L2,3)</f>
        <v>0</v>
      </c>
      <c r="M2" s="1">
        <f>ROUND(AbsDiff!M2,3)</f>
        <v>0</v>
      </c>
      <c r="N2" s="1">
        <f>ROUND(AbsDiff!N2,3)</f>
        <v>0</v>
      </c>
      <c r="O2" s="1">
        <f>ROUND(AbsDiff!O2,3)</f>
        <v>0</v>
      </c>
      <c r="P2" s="1">
        <f>ROUND(AbsDiff!P2,3)</f>
        <v>0</v>
      </c>
      <c r="Q2" s="1">
        <f>ROUND(AbsDiff!Q2,3)</f>
        <v>0</v>
      </c>
      <c r="R2" s="1">
        <f>ROUND(AbsDiff!R2,3)</f>
        <v>0</v>
      </c>
      <c r="S2" s="1">
        <f>ROUND(AbsDiff!S2,3)</f>
        <v>0</v>
      </c>
      <c r="T2" s="1">
        <f>ROUND(AbsDiff!T2,3)</f>
        <v>0</v>
      </c>
      <c r="U2" s="1">
        <f>ROUND(AbsDiff!U2,3)</f>
        <v>0</v>
      </c>
      <c r="V2" s="1">
        <f>ROUND(AbsDiff!V2,3)</f>
        <v>0</v>
      </c>
      <c r="W2" s="1">
        <f>ROUND(AbsDiff!W2,3)</f>
        <v>0</v>
      </c>
      <c r="X2" s="1">
        <f>ROUND(AbsDiff!X2,3)</f>
        <v>0</v>
      </c>
      <c r="Y2" s="1">
        <f>ROUND(AbsDiff!Y2,3)</f>
        <v>0</v>
      </c>
      <c r="Z2" s="1">
        <f>ROUND(AbsDiff!Z2,3)</f>
        <v>0</v>
      </c>
      <c r="AA2" s="1">
        <f>ROUND(AbsDiff!AA2,3)</f>
        <v>0</v>
      </c>
      <c r="AB2" s="1">
        <f>ROUND(AbsDiff!AB2,3)</f>
        <v>0</v>
      </c>
      <c r="AC2" s="1">
        <f>ROUND(AbsDiff!AC2,3)</f>
        <v>0</v>
      </c>
      <c r="AD2" s="1">
        <f>ROUND(AbsDiff!AD2,3)</f>
        <v>0</v>
      </c>
      <c r="AE2" s="1">
        <f>ROUND(AbsDiff!AE2,3)</f>
        <v>0</v>
      </c>
      <c r="AF2" s="1">
        <f>ROUND(AbsDiff!AF2,3)</f>
        <v>0</v>
      </c>
      <c r="AG2" s="1">
        <f>ROUND(AbsDiff!AG2,3)</f>
        <v>0</v>
      </c>
      <c r="AH2" s="1">
        <f>ROUND(AbsDiff!AH2,3)</f>
        <v>0</v>
      </c>
      <c r="AI2" s="1">
        <f>ROUND(AbsDiff!AI2,3)</f>
        <v>0</v>
      </c>
      <c r="AJ2" s="1">
        <f>ROUND(AbsDiff!AJ2,3)</f>
        <v>0</v>
      </c>
      <c r="AK2" s="1">
        <f>ROUND(AbsDiff!AK2,3)</f>
        <v>0</v>
      </c>
      <c r="AL2" s="1">
        <f>ROUND(AbsDiff!AL2,3)</f>
        <v>0</v>
      </c>
      <c r="AM2" s="1">
        <f>ROUND(AbsDiff!AM2,3)</f>
        <v>0</v>
      </c>
      <c r="AN2" s="1">
        <f>ROUND(AbsDiff!AN2,3)</f>
        <v>0</v>
      </c>
      <c r="AO2" s="1">
        <f>ROUND(AbsDiff!AO2,3)</f>
        <v>0</v>
      </c>
      <c r="AP2" s="1">
        <f>ROUND(AbsDiff!AP2,3)</f>
        <v>0</v>
      </c>
      <c r="AQ2" s="1">
        <f>ROUND(AbsDiff!AQ2,3)</f>
        <v>0</v>
      </c>
      <c r="AR2" s="1">
        <f>ROUND(AbsDiff!AR2,3)</f>
        <v>0</v>
      </c>
      <c r="AS2" s="1">
        <f>ROUND(AbsDiff!AS2,3)</f>
        <v>0</v>
      </c>
      <c r="AT2" s="1">
        <f>ROUND(AbsDiff!AT2,3)</f>
        <v>0</v>
      </c>
      <c r="AU2" s="1">
        <f>ROUND(AbsDiff!AU2,3)</f>
        <v>0</v>
      </c>
      <c r="AV2" s="1">
        <f>ROUND(AbsDiff!AV2,3)</f>
        <v>0</v>
      </c>
      <c r="AW2" s="1">
        <f>ROUND(AbsDiff!AW2,3)</f>
        <v>0</v>
      </c>
      <c r="AX2" s="1">
        <f>ROUND(AbsDiff!AX2,3)</f>
        <v>0</v>
      </c>
      <c r="AY2" s="1">
        <f>ROUND(AbsDiff!AY2,3)</f>
        <v>0</v>
      </c>
      <c r="AZ2" s="1">
        <f>ROUND(AbsDiff!AZ2,3)</f>
        <v>0</v>
      </c>
      <c r="BA2" s="1">
        <f>ROUND(AbsDiff!BA2,3)</f>
        <v>0</v>
      </c>
      <c r="BB2" s="1">
        <f>ROUND(AbsDiff!BB2,3)</f>
        <v>0</v>
      </c>
      <c r="BC2" s="1">
        <f>ROUND(AbsDiff!BC2,3)</f>
        <v>0</v>
      </c>
      <c r="BD2" s="1">
        <f>ROUND(AbsDiff!BD2,3)</f>
        <v>0</v>
      </c>
      <c r="BE2" s="1">
        <f>ROUND(AbsDiff!BE2,3)</f>
        <v>0</v>
      </c>
      <c r="BF2" s="1">
        <f>ROUND(AbsDiff!BF2,3)</f>
        <v>0</v>
      </c>
      <c r="BG2" s="1">
        <f>ROUND(AbsDiff!BG2,3)</f>
        <v>0</v>
      </c>
      <c r="BH2" s="1">
        <f>ROUND(AbsDiff!BH2,3)</f>
        <v>0</v>
      </c>
      <c r="BI2" s="1">
        <f>ROUND(AbsDiff!BI2,3)</f>
        <v>0</v>
      </c>
      <c r="BJ2" s="1">
        <f>ROUND(AbsDiff!BJ2,3)</f>
        <v>0</v>
      </c>
      <c r="BK2" s="1">
        <f>ROUND(AbsDiff!BK2,3)</f>
        <v>0</v>
      </c>
      <c r="BL2" s="1">
        <f>ROUND(AbsDiff!BL2,3)</f>
        <v>0</v>
      </c>
      <c r="BM2" s="1">
        <f>ROUND(AbsDiff!BM2,3)</f>
        <v>0</v>
      </c>
      <c r="BN2" s="1">
        <f>ROUND(AbsDiff!BN2,3)</f>
        <v>0</v>
      </c>
      <c r="BO2" s="1">
        <f>ROUND(AbsDiff!BO2,3)</f>
        <v>0</v>
      </c>
      <c r="BP2" s="1">
        <f>ROUND(AbsDiff!BP2,3)</f>
        <v>0</v>
      </c>
      <c r="BQ2" s="1">
        <f>ROUND(AbsDiff!BQ2,3)</f>
        <v>0</v>
      </c>
      <c r="BR2" s="1">
        <f>ROUND(AbsDiff!BR2,3)</f>
        <v>0</v>
      </c>
      <c r="BS2" s="1">
        <f>ROUND(AbsDiff!BS2,3)</f>
        <v>0</v>
      </c>
      <c r="BT2" s="1">
        <f>ROUND(AbsDiff!BT2,3)</f>
        <v>0</v>
      </c>
      <c r="BU2" s="1">
        <f>ROUND(AbsDiff!BU2,3)</f>
        <v>0</v>
      </c>
      <c r="BV2" s="1">
        <f>ROUND(AbsDiff!BV2,3)</f>
        <v>0</v>
      </c>
      <c r="BW2" s="1">
        <f>ROUND(AbsDiff!BW2,3)</f>
        <v>0</v>
      </c>
      <c r="BX2" s="1">
        <f>ROUND(AbsDiff!BX2,3)</f>
        <v>0</v>
      </c>
      <c r="BY2" s="1">
        <f>ROUND(AbsDiff!BY2,3)</f>
        <v>0</v>
      </c>
      <c r="BZ2" s="1">
        <f>ROUND(AbsDiff!BZ2,3)</f>
        <v>0</v>
      </c>
      <c r="CA2" s="1">
        <f>ROUND(AbsDiff!CA2,3)</f>
        <v>0</v>
      </c>
      <c r="CB2" s="1">
        <f>ROUND(AbsDiff!CB2,3)</f>
        <v>0</v>
      </c>
    </row>
    <row r="3" spans="1:80" x14ac:dyDescent="0.2">
      <c r="A3" s="1">
        <f>ROUND(AbsDiff!A3,3)</f>
        <v>0</v>
      </c>
      <c r="B3" s="1">
        <f>ROUND(AbsDiff!B3,3)</f>
        <v>0</v>
      </c>
      <c r="C3" s="1">
        <f>ROUND(AbsDiff!C3,3)</f>
        <v>0</v>
      </c>
      <c r="D3" s="1">
        <f>ROUND(AbsDiff!D3,3)</f>
        <v>0</v>
      </c>
      <c r="E3" s="1">
        <f>ROUND(AbsDiff!E3,3)</f>
        <v>0</v>
      </c>
      <c r="F3" s="1">
        <f>ROUND(AbsDiff!F3,3)</f>
        <v>0</v>
      </c>
      <c r="G3" s="1">
        <f>ROUND(AbsDiff!G3,3)</f>
        <v>0</v>
      </c>
      <c r="H3" s="1">
        <f>ROUND(AbsDiff!H3,3)</f>
        <v>0</v>
      </c>
      <c r="I3" s="1">
        <f>ROUND(AbsDiff!I3,3)</f>
        <v>0</v>
      </c>
      <c r="J3" s="1">
        <f>ROUND(AbsDiff!J3,3)</f>
        <v>0</v>
      </c>
      <c r="K3" s="1">
        <f>ROUND(AbsDiff!K3,3)</f>
        <v>0</v>
      </c>
      <c r="L3" s="1">
        <f>ROUND(AbsDiff!L3,3)</f>
        <v>0</v>
      </c>
      <c r="M3" s="1">
        <f>ROUND(AbsDiff!M3,3)</f>
        <v>0</v>
      </c>
      <c r="N3" s="1">
        <f>ROUND(AbsDiff!N3,3)</f>
        <v>0</v>
      </c>
      <c r="O3" s="1">
        <f>ROUND(AbsDiff!O3,3)</f>
        <v>0</v>
      </c>
      <c r="P3" s="1">
        <f>ROUND(AbsDiff!P3,3)</f>
        <v>0</v>
      </c>
      <c r="Q3" s="1">
        <f>ROUND(AbsDiff!Q3,3)</f>
        <v>0</v>
      </c>
      <c r="R3" s="1">
        <f>ROUND(AbsDiff!R3,3)</f>
        <v>0</v>
      </c>
      <c r="S3" s="1">
        <f>ROUND(AbsDiff!S3,3)</f>
        <v>0</v>
      </c>
      <c r="T3" s="1">
        <f>ROUND(AbsDiff!T3,3)</f>
        <v>0</v>
      </c>
      <c r="U3" s="1">
        <f>ROUND(AbsDiff!U3,3)</f>
        <v>0</v>
      </c>
      <c r="V3" s="1">
        <f>ROUND(AbsDiff!V3,3)</f>
        <v>0</v>
      </c>
      <c r="W3" s="1">
        <f>ROUND(AbsDiff!W3,3)</f>
        <v>0</v>
      </c>
      <c r="X3" s="1">
        <f>ROUND(AbsDiff!X3,3)</f>
        <v>0</v>
      </c>
      <c r="Y3" s="1">
        <f>ROUND(AbsDiff!Y3,3)</f>
        <v>0</v>
      </c>
      <c r="Z3" s="1">
        <f>ROUND(AbsDiff!Z3,3)</f>
        <v>0</v>
      </c>
      <c r="AA3" s="1">
        <f>ROUND(AbsDiff!AA3,3)</f>
        <v>0</v>
      </c>
      <c r="AB3" s="1">
        <f>ROUND(AbsDiff!AB3,3)</f>
        <v>0</v>
      </c>
      <c r="AC3" s="1">
        <f>ROUND(AbsDiff!AC3,3)</f>
        <v>0</v>
      </c>
      <c r="AD3" s="1">
        <f>ROUND(AbsDiff!AD3,3)</f>
        <v>0</v>
      </c>
      <c r="AE3" s="1">
        <f>ROUND(AbsDiff!AE3,3)</f>
        <v>0</v>
      </c>
      <c r="AF3" s="1">
        <f>ROUND(AbsDiff!AF3,3)</f>
        <v>0</v>
      </c>
      <c r="AG3" s="1">
        <f>ROUND(AbsDiff!AG3,3)</f>
        <v>0</v>
      </c>
      <c r="AH3" s="1">
        <f>ROUND(AbsDiff!AH3,3)</f>
        <v>0</v>
      </c>
      <c r="AI3" s="1">
        <f>ROUND(AbsDiff!AI3,3)</f>
        <v>0</v>
      </c>
      <c r="AJ3" s="1">
        <f>ROUND(AbsDiff!AJ3,3)</f>
        <v>0</v>
      </c>
      <c r="AK3" s="1">
        <f>ROUND(AbsDiff!AK3,3)</f>
        <v>0</v>
      </c>
      <c r="AL3" s="1">
        <f>ROUND(AbsDiff!AL3,3)</f>
        <v>0</v>
      </c>
      <c r="AM3" s="1">
        <f>ROUND(AbsDiff!AM3,3)</f>
        <v>0</v>
      </c>
      <c r="AN3" s="1">
        <f>ROUND(AbsDiff!AN3,3)</f>
        <v>0</v>
      </c>
      <c r="AO3" s="1">
        <f>ROUND(AbsDiff!AO3,3)</f>
        <v>0</v>
      </c>
      <c r="AP3" s="1">
        <f>ROUND(AbsDiff!AP3,3)</f>
        <v>0</v>
      </c>
      <c r="AQ3" s="1">
        <f>ROUND(AbsDiff!AQ3,3)</f>
        <v>0</v>
      </c>
      <c r="AR3" s="1">
        <f>ROUND(AbsDiff!AR3,3)</f>
        <v>0</v>
      </c>
      <c r="AS3" s="1">
        <f>ROUND(AbsDiff!AS3,3)</f>
        <v>0</v>
      </c>
      <c r="AT3" s="1">
        <f>ROUND(AbsDiff!AT3,3)</f>
        <v>0</v>
      </c>
      <c r="AU3" s="1">
        <f>ROUND(AbsDiff!AU3,3)</f>
        <v>0</v>
      </c>
      <c r="AV3" s="1">
        <f>ROUND(AbsDiff!AV3,3)</f>
        <v>0</v>
      </c>
      <c r="AW3" s="1">
        <f>ROUND(AbsDiff!AW3,3)</f>
        <v>0</v>
      </c>
      <c r="AX3" s="1">
        <f>ROUND(AbsDiff!AX3,3)</f>
        <v>0</v>
      </c>
      <c r="AY3" s="1">
        <f>ROUND(AbsDiff!AY3,3)</f>
        <v>0</v>
      </c>
      <c r="AZ3" s="1">
        <f>ROUND(AbsDiff!AZ3,3)</f>
        <v>0</v>
      </c>
      <c r="BA3" s="1">
        <f>ROUND(AbsDiff!BA3,3)</f>
        <v>0</v>
      </c>
      <c r="BB3" s="1">
        <f>ROUND(AbsDiff!BB3,3)</f>
        <v>0</v>
      </c>
      <c r="BC3" s="1">
        <f>ROUND(AbsDiff!BC3,3)</f>
        <v>0</v>
      </c>
      <c r="BD3" s="1">
        <f>ROUND(AbsDiff!BD3,3)</f>
        <v>0</v>
      </c>
      <c r="BE3" s="1">
        <f>ROUND(AbsDiff!BE3,3)</f>
        <v>0</v>
      </c>
      <c r="BF3" s="1">
        <f>ROUND(AbsDiff!BF3,3)</f>
        <v>0</v>
      </c>
      <c r="BG3" s="1">
        <f>ROUND(AbsDiff!BG3,3)</f>
        <v>0</v>
      </c>
      <c r="BH3" s="1">
        <f>ROUND(AbsDiff!BH3,3)</f>
        <v>0</v>
      </c>
      <c r="BI3" s="1">
        <f>ROUND(AbsDiff!BI3,3)</f>
        <v>0</v>
      </c>
      <c r="BJ3" s="1">
        <f>ROUND(AbsDiff!BJ3,3)</f>
        <v>0</v>
      </c>
      <c r="BK3" s="1">
        <f>ROUND(AbsDiff!BK3,3)</f>
        <v>0</v>
      </c>
      <c r="BL3" s="1">
        <f>ROUND(AbsDiff!BL3,3)</f>
        <v>0</v>
      </c>
      <c r="BM3" s="1">
        <f>ROUND(AbsDiff!BM3,3)</f>
        <v>0</v>
      </c>
      <c r="BN3" s="1">
        <f>ROUND(AbsDiff!BN3,3)</f>
        <v>0</v>
      </c>
      <c r="BO3" s="1">
        <f>ROUND(AbsDiff!BO3,3)</f>
        <v>0</v>
      </c>
      <c r="BP3" s="1">
        <f>ROUND(AbsDiff!BP3,3)</f>
        <v>0</v>
      </c>
      <c r="BQ3" s="1">
        <f>ROUND(AbsDiff!BQ3,3)</f>
        <v>0</v>
      </c>
      <c r="BR3" s="1">
        <f>ROUND(AbsDiff!BR3,3)</f>
        <v>0</v>
      </c>
      <c r="BS3" s="1">
        <f>ROUND(AbsDiff!BS3,3)</f>
        <v>0</v>
      </c>
      <c r="BT3" s="1">
        <f>ROUND(AbsDiff!BT3,3)</f>
        <v>0</v>
      </c>
      <c r="BU3" s="1">
        <f>ROUND(AbsDiff!BU3,3)</f>
        <v>0</v>
      </c>
      <c r="BV3" s="1">
        <f>ROUND(AbsDiff!BV3,3)</f>
        <v>0</v>
      </c>
      <c r="BW3" s="1">
        <f>ROUND(AbsDiff!BW3,3)</f>
        <v>0</v>
      </c>
      <c r="BX3" s="1">
        <f>ROUND(AbsDiff!BX3,3)</f>
        <v>0</v>
      </c>
      <c r="BY3" s="1">
        <f>ROUND(AbsDiff!BY3,3)</f>
        <v>0</v>
      </c>
      <c r="BZ3" s="1">
        <f>ROUND(AbsDiff!BZ3,3)</f>
        <v>0</v>
      </c>
      <c r="CA3" s="1">
        <f>ROUND(AbsDiff!CA3,3)</f>
        <v>0</v>
      </c>
      <c r="CB3" s="1">
        <f>ROUND(AbsDiff!CB3,3)</f>
        <v>0</v>
      </c>
    </row>
    <row r="4" spans="1:80" x14ac:dyDescent="0.2">
      <c r="A4" s="1">
        <f>ROUND(AbsDiff!A4,3)</f>
        <v>0</v>
      </c>
      <c r="B4" s="1">
        <f>ROUND(AbsDiff!B4,3)</f>
        <v>0</v>
      </c>
      <c r="C4" s="1">
        <f>ROUND(AbsDiff!C4,3)</f>
        <v>0</v>
      </c>
      <c r="D4" s="1">
        <f>ROUND(AbsDiff!D4,3)</f>
        <v>0</v>
      </c>
      <c r="E4" s="1">
        <f>ROUND(AbsDiff!E4,3)</f>
        <v>0</v>
      </c>
      <c r="F4" s="1">
        <f>ROUND(AbsDiff!F4,3)</f>
        <v>0</v>
      </c>
      <c r="G4" s="1">
        <f>ROUND(AbsDiff!G4,3)</f>
        <v>0</v>
      </c>
      <c r="H4" s="1">
        <f>ROUND(AbsDiff!H4,3)</f>
        <v>0</v>
      </c>
      <c r="I4" s="1">
        <f>ROUND(AbsDiff!I4,3)</f>
        <v>0</v>
      </c>
      <c r="J4" s="1">
        <f>ROUND(AbsDiff!J4,3)</f>
        <v>0</v>
      </c>
      <c r="K4" s="1">
        <f>ROUND(AbsDiff!K4,3)</f>
        <v>0</v>
      </c>
      <c r="L4" s="1">
        <f>ROUND(AbsDiff!L4,3)</f>
        <v>0</v>
      </c>
      <c r="M4" s="1">
        <f>ROUND(AbsDiff!M4,3)</f>
        <v>0</v>
      </c>
      <c r="N4" s="1">
        <f>ROUND(AbsDiff!N4,3)</f>
        <v>0</v>
      </c>
      <c r="O4" s="1">
        <f>ROUND(AbsDiff!O4,3)</f>
        <v>0</v>
      </c>
      <c r="P4" s="1">
        <f>ROUND(AbsDiff!P4,3)</f>
        <v>0</v>
      </c>
      <c r="Q4" s="1">
        <f>ROUND(AbsDiff!Q4,3)</f>
        <v>0</v>
      </c>
      <c r="R4" s="1">
        <f>ROUND(AbsDiff!R4,3)</f>
        <v>0</v>
      </c>
      <c r="S4" s="1">
        <f>ROUND(AbsDiff!S4,3)</f>
        <v>0</v>
      </c>
      <c r="T4" s="1">
        <f>ROUND(AbsDiff!T4,3)</f>
        <v>0</v>
      </c>
      <c r="U4" s="1">
        <f>ROUND(AbsDiff!U4,3)</f>
        <v>0</v>
      </c>
      <c r="V4" s="1">
        <f>ROUND(AbsDiff!V4,3)</f>
        <v>0</v>
      </c>
      <c r="W4" s="1">
        <f>ROUND(AbsDiff!W4,3)</f>
        <v>0</v>
      </c>
      <c r="X4" s="1">
        <f>ROUND(AbsDiff!X4,3)</f>
        <v>0</v>
      </c>
      <c r="Y4" s="1">
        <f>ROUND(AbsDiff!Y4,3)</f>
        <v>0</v>
      </c>
      <c r="Z4" s="1">
        <f>ROUND(AbsDiff!Z4,3)</f>
        <v>0</v>
      </c>
      <c r="AA4" s="1">
        <f>ROUND(AbsDiff!AA4,3)</f>
        <v>0</v>
      </c>
      <c r="AB4" s="1">
        <f>ROUND(AbsDiff!AB4,3)</f>
        <v>0</v>
      </c>
      <c r="AC4" s="1">
        <f>ROUND(AbsDiff!AC4,3)</f>
        <v>0</v>
      </c>
      <c r="AD4" s="1">
        <f>ROUND(AbsDiff!AD4,3)</f>
        <v>0</v>
      </c>
      <c r="AE4" s="1">
        <f>ROUND(AbsDiff!AE4,3)</f>
        <v>0</v>
      </c>
      <c r="AF4" s="1">
        <f>ROUND(AbsDiff!AF4,3)</f>
        <v>0</v>
      </c>
      <c r="AG4" s="1">
        <f>ROUND(AbsDiff!AG4,3)</f>
        <v>0</v>
      </c>
      <c r="AH4" s="1">
        <f>ROUND(AbsDiff!AH4,3)</f>
        <v>0</v>
      </c>
      <c r="AI4" s="1">
        <f>ROUND(AbsDiff!AI4,3)</f>
        <v>0</v>
      </c>
      <c r="AJ4" s="1">
        <f>ROUND(AbsDiff!AJ4,3)</f>
        <v>0</v>
      </c>
      <c r="AK4" s="1">
        <f>ROUND(AbsDiff!AK4,3)</f>
        <v>0</v>
      </c>
      <c r="AL4" s="1">
        <f>ROUND(AbsDiff!AL4,3)</f>
        <v>0</v>
      </c>
      <c r="AM4" s="1">
        <f>ROUND(AbsDiff!AM4,3)</f>
        <v>0</v>
      </c>
      <c r="AN4" s="1">
        <f>ROUND(AbsDiff!AN4,3)</f>
        <v>0</v>
      </c>
      <c r="AO4" s="1">
        <f>ROUND(AbsDiff!AO4,3)</f>
        <v>0</v>
      </c>
      <c r="AP4" s="1">
        <f>ROUND(AbsDiff!AP4,3)</f>
        <v>0</v>
      </c>
      <c r="AQ4" s="1">
        <f>ROUND(AbsDiff!AQ4,3)</f>
        <v>0</v>
      </c>
      <c r="AR4" s="1">
        <f>ROUND(AbsDiff!AR4,3)</f>
        <v>0</v>
      </c>
      <c r="AS4" s="1">
        <f>ROUND(AbsDiff!AS4,3)</f>
        <v>0</v>
      </c>
      <c r="AT4" s="1">
        <f>ROUND(AbsDiff!AT4,3)</f>
        <v>0</v>
      </c>
      <c r="AU4" s="1">
        <f>ROUND(AbsDiff!AU4,3)</f>
        <v>0</v>
      </c>
      <c r="AV4" s="1">
        <f>ROUND(AbsDiff!AV4,3)</f>
        <v>0</v>
      </c>
      <c r="AW4" s="1">
        <f>ROUND(AbsDiff!AW4,3)</f>
        <v>0</v>
      </c>
      <c r="AX4" s="1">
        <f>ROUND(AbsDiff!AX4,3)</f>
        <v>0</v>
      </c>
      <c r="AY4" s="1">
        <f>ROUND(AbsDiff!AY4,3)</f>
        <v>0</v>
      </c>
      <c r="AZ4" s="1">
        <f>ROUND(AbsDiff!AZ4,3)</f>
        <v>0</v>
      </c>
      <c r="BA4" s="1">
        <f>ROUND(AbsDiff!BA4,3)</f>
        <v>0</v>
      </c>
      <c r="BB4" s="1">
        <f>ROUND(AbsDiff!BB4,3)</f>
        <v>0</v>
      </c>
      <c r="BC4" s="1">
        <f>ROUND(AbsDiff!BC4,3)</f>
        <v>0</v>
      </c>
      <c r="BD4" s="1">
        <f>ROUND(AbsDiff!BD4,3)</f>
        <v>0</v>
      </c>
      <c r="BE4" s="1">
        <f>ROUND(AbsDiff!BE4,3)</f>
        <v>0</v>
      </c>
      <c r="BF4" s="1">
        <f>ROUND(AbsDiff!BF4,3)</f>
        <v>0</v>
      </c>
      <c r="BG4" s="1">
        <f>ROUND(AbsDiff!BG4,3)</f>
        <v>0</v>
      </c>
      <c r="BH4" s="1">
        <f>ROUND(AbsDiff!BH4,3)</f>
        <v>0</v>
      </c>
      <c r="BI4" s="1">
        <f>ROUND(AbsDiff!BI4,3)</f>
        <v>0</v>
      </c>
      <c r="BJ4" s="1">
        <f>ROUND(AbsDiff!BJ4,3)</f>
        <v>0</v>
      </c>
      <c r="BK4" s="1">
        <f>ROUND(AbsDiff!BK4,3)</f>
        <v>0</v>
      </c>
      <c r="BL4" s="1">
        <f>ROUND(AbsDiff!BL4,3)</f>
        <v>0</v>
      </c>
      <c r="BM4" s="1">
        <f>ROUND(AbsDiff!BM4,3)</f>
        <v>0</v>
      </c>
      <c r="BN4" s="1">
        <f>ROUND(AbsDiff!BN4,3)</f>
        <v>0</v>
      </c>
      <c r="BO4" s="1">
        <f>ROUND(AbsDiff!BO4,3)</f>
        <v>0</v>
      </c>
      <c r="BP4" s="1">
        <f>ROUND(AbsDiff!BP4,3)</f>
        <v>0</v>
      </c>
      <c r="BQ4" s="1">
        <f>ROUND(AbsDiff!BQ4,3)</f>
        <v>0</v>
      </c>
      <c r="BR4" s="1">
        <f>ROUND(AbsDiff!BR4,3)</f>
        <v>0</v>
      </c>
      <c r="BS4" s="1">
        <f>ROUND(AbsDiff!BS4,3)</f>
        <v>0</v>
      </c>
      <c r="BT4" s="1">
        <f>ROUND(AbsDiff!BT4,3)</f>
        <v>0</v>
      </c>
      <c r="BU4" s="1">
        <f>ROUND(AbsDiff!BU4,3)</f>
        <v>0</v>
      </c>
      <c r="BV4" s="1">
        <f>ROUND(AbsDiff!BV4,3)</f>
        <v>0</v>
      </c>
      <c r="BW4" s="1">
        <f>ROUND(AbsDiff!BW4,3)</f>
        <v>0</v>
      </c>
      <c r="BX4" s="1">
        <f>ROUND(AbsDiff!BX4,3)</f>
        <v>0</v>
      </c>
      <c r="BY4" s="1">
        <f>ROUND(AbsDiff!BY4,3)</f>
        <v>0</v>
      </c>
      <c r="BZ4" s="1">
        <f>ROUND(AbsDiff!BZ4,3)</f>
        <v>0</v>
      </c>
      <c r="CA4" s="1">
        <f>ROUND(AbsDiff!CA4,3)</f>
        <v>0</v>
      </c>
      <c r="CB4" s="1">
        <f>ROUND(AbsDiff!CB4,3)</f>
        <v>0</v>
      </c>
    </row>
    <row r="5" spans="1:80" x14ac:dyDescent="0.2">
      <c r="A5" s="1">
        <f>ROUND(AbsDiff!A5,3)</f>
        <v>0</v>
      </c>
      <c r="B5" s="1">
        <f>ROUND(AbsDiff!B5,3)</f>
        <v>0</v>
      </c>
      <c r="C5" s="1">
        <f>ROUND(AbsDiff!C5,3)</f>
        <v>0</v>
      </c>
      <c r="D5" s="1">
        <f>ROUND(AbsDiff!D5,3)</f>
        <v>0</v>
      </c>
      <c r="E5" s="1">
        <f>ROUND(AbsDiff!E5,3)</f>
        <v>0</v>
      </c>
      <c r="F5" s="1">
        <f>ROUND(AbsDiff!F5,3)</f>
        <v>0</v>
      </c>
      <c r="G5" s="1">
        <f>ROUND(AbsDiff!G5,3)</f>
        <v>0</v>
      </c>
      <c r="H5" s="1">
        <f>ROUND(AbsDiff!H5,3)</f>
        <v>0</v>
      </c>
      <c r="I5" s="1">
        <f>ROUND(AbsDiff!I5,3)</f>
        <v>0</v>
      </c>
      <c r="J5" s="1">
        <f>ROUND(AbsDiff!J5,3)</f>
        <v>0</v>
      </c>
      <c r="K5" s="1">
        <f>ROUND(AbsDiff!K5,3)</f>
        <v>0</v>
      </c>
      <c r="L5" s="1">
        <f>ROUND(AbsDiff!L5,3)</f>
        <v>0</v>
      </c>
      <c r="M5" s="1">
        <f>ROUND(AbsDiff!M5,3)</f>
        <v>0</v>
      </c>
      <c r="N5" s="1">
        <f>ROUND(AbsDiff!N5,3)</f>
        <v>0</v>
      </c>
      <c r="O5" s="1">
        <f>ROUND(AbsDiff!O5,3)</f>
        <v>0</v>
      </c>
      <c r="P5" s="1">
        <f>ROUND(AbsDiff!P5,3)</f>
        <v>0</v>
      </c>
      <c r="Q5" s="1">
        <f>ROUND(AbsDiff!Q5,3)</f>
        <v>0</v>
      </c>
      <c r="R5" s="1">
        <f>ROUND(AbsDiff!R5,3)</f>
        <v>0</v>
      </c>
      <c r="S5" s="1">
        <f>ROUND(AbsDiff!S5,3)</f>
        <v>0</v>
      </c>
      <c r="T5" s="1">
        <f>ROUND(AbsDiff!T5,3)</f>
        <v>0</v>
      </c>
      <c r="U5" s="1">
        <f>ROUND(AbsDiff!U5,3)</f>
        <v>0</v>
      </c>
      <c r="V5" s="1">
        <f>ROUND(AbsDiff!V5,3)</f>
        <v>0</v>
      </c>
      <c r="W5" s="1">
        <f>ROUND(AbsDiff!W5,3)</f>
        <v>0</v>
      </c>
      <c r="X5" s="1">
        <f>ROUND(AbsDiff!X5,3)</f>
        <v>0</v>
      </c>
      <c r="Y5" s="1">
        <f>ROUND(AbsDiff!Y5,3)</f>
        <v>0</v>
      </c>
      <c r="Z5" s="1">
        <f>ROUND(AbsDiff!Z5,3)</f>
        <v>0</v>
      </c>
      <c r="AA5" s="1">
        <f>ROUND(AbsDiff!AA5,3)</f>
        <v>0</v>
      </c>
      <c r="AB5" s="1">
        <f>ROUND(AbsDiff!AB5,3)</f>
        <v>0</v>
      </c>
      <c r="AC5" s="1">
        <f>ROUND(AbsDiff!AC5,3)</f>
        <v>0</v>
      </c>
      <c r="AD5" s="1">
        <f>ROUND(AbsDiff!AD5,3)</f>
        <v>0</v>
      </c>
      <c r="AE5" s="1">
        <f>ROUND(AbsDiff!AE5,3)</f>
        <v>0</v>
      </c>
      <c r="AF5" s="1">
        <f>ROUND(AbsDiff!AF5,3)</f>
        <v>0</v>
      </c>
      <c r="AG5" s="1">
        <f>ROUND(AbsDiff!AG5,3)</f>
        <v>0</v>
      </c>
      <c r="AH5" s="1">
        <f>ROUND(AbsDiff!AH5,3)</f>
        <v>0</v>
      </c>
      <c r="AI5" s="1">
        <f>ROUND(AbsDiff!AI5,3)</f>
        <v>0</v>
      </c>
      <c r="AJ5" s="1">
        <f>ROUND(AbsDiff!AJ5,3)</f>
        <v>0</v>
      </c>
      <c r="AK5" s="1">
        <f>ROUND(AbsDiff!AK5,3)</f>
        <v>0</v>
      </c>
      <c r="AL5" s="1">
        <f>ROUND(AbsDiff!AL5,3)</f>
        <v>0</v>
      </c>
      <c r="AM5" s="1">
        <f>ROUND(AbsDiff!AM5,3)</f>
        <v>0</v>
      </c>
      <c r="AN5" s="1">
        <f>ROUND(AbsDiff!AN5,3)</f>
        <v>0</v>
      </c>
      <c r="AO5" s="1">
        <f>ROUND(AbsDiff!AO5,3)</f>
        <v>0</v>
      </c>
      <c r="AP5" s="1">
        <f>ROUND(AbsDiff!AP5,3)</f>
        <v>0</v>
      </c>
      <c r="AQ5" s="1">
        <f>ROUND(AbsDiff!AQ5,3)</f>
        <v>0</v>
      </c>
      <c r="AR5" s="1">
        <f>ROUND(AbsDiff!AR5,3)</f>
        <v>0</v>
      </c>
      <c r="AS5" s="1">
        <f>ROUND(AbsDiff!AS5,3)</f>
        <v>0</v>
      </c>
      <c r="AT5" s="1">
        <f>ROUND(AbsDiff!AT5,3)</f>
        <v>0</v>
      </c>
      <c r="AU5" s="1">
        <f>ROUND(AbsDiff!AU5,3)</f>
        <v>0</v>
      </c>
      <c r="AV5" s="1">
        <f>ROUND(AbsDiff!AV5,3)</f>
        <v>0</v>
      </c>
      <c r="AW5" s="1">
        <f>ROUND(AbsDiff!AW5,3)</f>
        <v>0</v>
      </c>
      <c r="AX5" s="1">
        <f>ROUND(AbsDiff!AX5,3)</f>
        <v>0</v>
      </c>
      <c r="AY5" s="1">
        <f>ROUND(AbsDiff!AY5,3)</f>
        <v>0</v>
      </c>
      <c r="AZ5" s="1">
        <f>ROUND(AbsDiff!AZ5,3)</f>
        <v>0</v>
      </c>
      <c r="BA5" s="1">
        <f>ROUND(AbsDiff!BA5,3)</f>
        <v>0</v>
      </c>
      <c r="BB5" s="1">
        <f>ROUND(AbsDiff!BB5,3)</f>
        <v>0</v>
      </c>
      <c r="BC5" s="1">
        <f>ROUND(AbsDiff!BC5,3)</f>
        <v>0</v>
      </c>
      <c r="BD5" s="1">
        <f>ROUND(AbsDiff!BD5,3)</f>
        <v>0</v>
      </c>
      <c r="BE5" s="1">
        <f>ROUND(AbsDiff!BE5,3)</f>
        <v>0</v>
      </c>
      <c r="BF5" s="1">
        <f>ROUND(AbsDiff!BF5,3)</f>
        <v>0</v>
      </c>
      <c r="BG5" s="1">
        <f>ROUND(AbsDiff!BG5,3)</f>
        <v>0</v>
      </c>
      <c r="BH5" s="1">
        <f>ROUND(AbsDiff!BH5,3)</f>
        <v>0</v>
      </c>
      <c r="BI5" s="1">
        <f>ROUND(AbsDiff!BI5,3)</f>
        <v>0</v>
      </c>
      <c r="BJ5" s="1">
        <f>ROUND(AbsDiff!BJ5,3)</f>
        <v>0</v>
      </c>
      <c r="BK5" s="1">
        <f>ROUND(AbsDiff!BK5,3)</f>
        <v>0</v>
      </c>
      <c r="BL5" s="1">
        <f>ROUND(AbsDiff!BL5,3)</f>
        <v>0</v>
      </c>
      <c r="BM5" s="1">
        <f>ROUND(AbsDiff!BM5,3)</f>
        <v>0</v>
      </c>
      <c r="BN5" s="1">
        <f>ROUND(AbsDiff!BN5,3)</f>
        <v>0</v>
      </c>
      <c r="BO5" s="1">
        <f>ROUND(AbsDiff!BO5,3)</f>
        <v>0</v>
      </c>
      <c r="BP5" s="1">
        <f>ROUND(AbsDiff!BP5,3)</f>
        <v>0</v>
      </c>
      <c r="BQ5" s="1">
        <f>ROUND(AbsDiff!BQ5,3)</f>
        <v>0</v>
      </c>
      <c r="BR5" s="1">
        <f>ROUND(AbsDiff!BR5,3)</f>
        <v>0</v>
      </c>
      <c r="BS5" s="1">
        <f>ROUND(AbsDiff!BS5,3)</f>
        <v>0</v>
      </c>
      <c r="BT5" s="1">
        <f>ROUND(AbsDiff!BT5,3)</f>
        <v>0</v>
      </c>
      <c r="BU5" s="1">
        <f>ROUND(AbsDiff!BU5,3)</f>
        <v>0</v>
      </c>
      <c r="BV5" s="1">
        <f>ROUND(AbsDiff!BV5,3)</f>
        <v>0</v>
      </c>
      <c r="BW5" s="1">
        <f>ROUND(AbsDiff!BW5,3)</f>
        <v>0</v>
      </c>
      <c r="BX5" s="1">
        <f>ROUND(AbsDiff!BX5,3)</f>
        <v>0</v>
      </c>
      <c r="BY5" s="1">
        <f>ROUND(AbsDiff!BY5,3)</f>
        <v>0</v>
      </c>
      <c r="BZ5" s="1">
        <f>ROUND(AbsDiff!BZ5,3)</f>
        <v>0</v>
      </c>
      <c r="CA5" s="1">
        <f>ROUND(AbsDiff!CA5,3)</f>
        <v>0</v>
      </c>
      <c r="CB5" s="1">
        <f>ROUND(AbsDiff!CB5,3)</f>
        <v>0</v>
      </c>
    </row>
    <row r="6" spans="1:80" x14ac:dyDescent="0.2">
      <c r="A6" s="1">
        <f>ROUND(AbsDiff!A6,3)</f>
        <v>0</v>
      </c>
      <c r="B6" s="1">
        <f>ROUND(AbsDiff!B6,3)</f>
        <v>0</v>
      </c>
      <c r="C6" s="1">
        <f>ROUND(AbsDiff!C6,3)</f>
        <v>0</v>
      </c>
      <c r="D6" s="1">
        <f>ROUND(AbsDiff!D6,3)</f>
        <v>0</v>
      </c>
      <c r="E6" s="1">
        <f>ROUND(AbsDiff!E6,3)</f>
        <v>0</v>
      </c>
      <c r="F6" s="1">
        <f>ROUND(AbsDiff!F6,3)</f>
        <v>0</v>
      </c>
      <c r="G6" s="1">
        <f>ROUND(AbsDiff!G6,3)</f>
        <v>0</v>
      </c>
      <c r="H6" s="1">
        <f>ROUND(AbsDiff!H6,3)</f>
        <v>0</v>
      </c>
      <c r="I6" s="1">
        <f>ROUND(AbsDiff!I6,3)</f>
        <v>0</v>
      </c>
      <c r="J6" s="1">
        <f>ROUND(AbsDiff!J6,3)</f>
        <v>0</v>
      </c>
      <c r="K6" s="1">
        <f>ROUND(AbsDiff!K6,3)</f>
        <v>0</v>
      </c>
      <c r="L6" s="1">
        <f>ROUND(AbsDiff!L6,3)</f>
        <v>0</v>
      </c>
      <c r="M6" s="1">
        <f>ROUND(AbsDiff!M6,3)</f>
        <v>0</v>
      </c>
      <c r="N6" s="1">
        <f>ROUND(AbsDiff!N6,3)</f>
        <v>0</v>
      </c>
      <c r="O6" s="1">
        <f>ROUND(AbsDiff!O6,3)</f>
        <v>0</v>
      </c>
      <c r="P6" s="1">
        <f>ROUND(AbsDiff!P6,3)</f>
        <v>0</v>
      </c>
      <c r="Q6" s="1">
        <f>ROUND(AbsDiff!Q6,3)</f>
        <v>0</v>
      </c>
      <c r="R6" s="1">
        <f>ROUND(AbsDiff!R6,3)</f>
        <v>0</v>
      </c>
      <c r="S6" s="1">
        <f>ROUND(AbsDiff!S6,3)</f>
        <v>0</v>
      </c>
      <c r="T6" s="1">
        <f>ROUND(AbsDiff!T6,3)</f>
        <v>0</v>
      </c>
      <c r="U6" s="1">
        <f>ROUND(AbsDiff!U6,3)</f>
        <v>0</v>
      </c>
      <c r="V6" s="1">
        <f>ROUND(AbsDiff!V6,3)</f>
        <v>0</v>
      </c>
      <c r="W6" s="1">
        <f>ROUND(AbsDiff!W6,3)</f>
        <v>0</v>
      </c>
      <c r="X6" s="1">
        <f>ROUND(AbsDiff!X6,3)</f>
        <v>0</v>
      </c>
      <c r="Y6" s="1">
        <f>ROUND(AbsDiff!Y6,3)</f>
        <v>0</v>
      </c>
      <c r="Z6" s="1">
        <f>ROUND(AbsDiff!Z6,3)</f>
        <v>0</v>
      </c>
      <c r="AA6" s="1">
        <f>ROUND(AbsDiff!AA6,3)</f>
        <v>0</v>
      </c>
      <c r="AB6" s="1">
        <f>ROUND(AbsDiff!AB6,3)</f>
        <v>0</v>
      </c>
      <c r="AC6" s="1">
        <f>ROUND(AbsDiff!AC6,3)</f>
        <v>0</v>
      </c>
      <c r="AD6" s="1">
        <f>ROUND(AbsDiff!AD6,3)</f>
        <v>0</v>
      </c>
      <c r="AE6" s="1">
        <f>ROUND(AbsDiff!AE6,3)</f>
        <v>0</v>
      </c>
      <c r="AF6" s="1">
        <f>ROUND(AbsDiff!AF6,3)</f>
        <v>0</v>
      </c>
      <c r="AG6" s="1">
        <f>ROUND(AbsDiff!AG6,3)</f>
        <v>0</v>
      </c>
      <c r="AH6" s="1">
        <f>ROUND(AbsDiff!AH6,3)</f>
        <v>0</v>
      </c>
      <c r="AI6" s="1">
        <f>ROUND(AbsDiff!AI6,3)</f>
        <v>0</v>
      </c>
      <c r="AJ6" s="1">
        <f>ROUND(AbsDiff!AJ6,3)</f>
        <v>0</v>
      </c>
      <c r="AK6" s="1">
        <f>ROUND(AbsDiff!AK6,3)</f>
        <v>0</v>
      </c>
      <c r="AL6" s="1">
        <f>ROUND(AbsDiff!AL6,3)</f>
        <v>0</v>
      </c>
      <c r="AM6" s="1">
        <f>ROUND(AbsDiff!AM6,3)</f>
        <v>0</v>
      </c>
      <c r="AN6" s="1">
        <f>ROUND(AbsDiff!AN6,3)</f>
        <v>0</v>
      </c>
      <c r="AO6" s="1">
        <f>ROUND(AbsDiff!AO6,3)</f>
        <v>0</v>
      </c>
      <c r="AP6" s="1">
        <f>ROUND(AbsDiff!AP6,3)</f>
        <v>0</v>
      </c>
      <c r="AQ6" s="1">
        <f>ROUND(AbsDiff!AQ6,3)</f>
        <v>0</v>
      </c>
      <c r="AR6" s="1">
        <f>ROUND(AbsDiff!AR6,3)</f>
        <v>0</v>
      </c>
      <c r="AS6" s="1">
        <f>ROUND(AbsDiff!AS6,3)</f>
        <v>0</v>
      </c>
      <c r="AT6" s="1">
        <f>ROUND(AbsDiff!AT6,3)</f>
        <v>0</v>
      </c>
      <c r="AU6" s="1">
        <f>ROUND(AbsDiff!AU6,3)</f>
        <v>0</v>
      </c>
      <c r="AV6" s="1">
        <f>ROUND(AbsDiff!AV6,3)</f>
        <v>0</v>
      </c>
      <c r="AW6" s="1">
        <f>ROUND(AbsDiff!AW6,3)</f>
        <v>0</v>
      </c>
      <c r="AX6" s="1">
        <f>ROUND(AbsDiff!AX6,3)</f>
        <v>0</v>
      </c>
      <c r="AY6" s="1">
        <f>ROUND(AbsDiff!AY6,3)</f>
        <v>0</v>
      </c>
      <c r="AZ6" s="1">
        <f>ROUND(AbsDiff!AZ6,3)</f>
        <v>0</v>
      </c>
      <c r="BA6" s="1">
        <f>ROUND(AbsDiff!BA6,3)</f>
        <v>0</v>
      </c>
      <c r="BB6" s="1">
        <f>ROUND(AbsDiff!BB6,3)</f>
        <v>0</v>
      </c>
      <c r="BC6" s="1">
        <f>ROUND(AbsDiff!BC6,3)</f>
        <v>0</v>
      </c>
      <c r="BD6" s="1">
        <f>ROUND(AbsDiff!BD6,3)</f>
        <v>0</v>
      </c>
      <c r="BE6" s="1">
        <f>ROUND(AbsDiff!BE6,3)</f>
        <v>0</v>
      </c>
      <c r="BF6" s="1">
        <f>ROUND(AbsDiff!BF6,3)</f>
        <v>0</v>
      </c>
      <c r="BG6" s="1">
        <f>ROUND(AbsDiff!BG6,3)</f>
        <v>0</v>
      </c>
      <c r="BH6" s="1">
        <f>ROUND(AbsDiff!BH6,3)</f>
        <v>0</v>
      </c>
      <c r="BI6" s="1">
        <f>ROUND(AbsDiff!BI6,3)</f>
        <v>0</v>
      </c>
      <c r="BJ6" s="1">
        <f>ROUND(AbsDiff!BJ6,3)</f>
        <v>0</v>
      </c>
      <c r="BK6" s="1">
        <f>ROUND(AbsDiff!BK6,3)</f>
        <v>0</v>
      </c>
      <c r="BL6" s="1">
        <f>ROUND(AbsDiff!BL6,3)</f>
        <v>0</v>
      </c>
      <c r="BM6" s="1">
        <f>ROUND(AbsDiff!BM6,3)</f>
        <v>0</v>
      </c>
      <c r="BN6" s="1">
        <f>ROUND(AbsDiff!BN6,3)</f>
        <v>0</v>
      </c>
      <c r="BO6" s="1">
        <f>ROUND(AbsDiff!BO6,3)</f>
        <v>0</v>
      </c>
      <c r="BP6" s="1">
        <f>ROUND(AbsDiff!BP6,3)</f>
        <v>0</v>
      </c>
      <c r="BQ6" s="1">
        <f>ROUND(AbsDiff!BQ6,3)</f>
        <v>0</v>
      </c>
      <c r="BR6" s="1">
        <f>ROUND(AbsDiff!BR6,3)</f>
        <v>0</v>
      </c>
      <c r="BS6" s="1">
        <f>ROUND(AbsDiff!BS6,3)</f>
        <v>0</v>
      </c>
      <c r="BT6" s="1">
        <f>ROUND(AbsDiff!BT6,3)</f>
        <v>0</v>
      </c>
      <c r="BU6" s="1">
        <f>ROUND(AbsDiff!BU6,3)</f>
        <v>0</v>
      </c>
      <c r="BV6" s="1">
        <f>ROUND(AbsDiff!BV6,3)</f>
        <v>0</v>
      </c>
      <c r="BW6" s="1">
        <f>ROUND(AbsDiff!BW6,3)</f>
        <v>0</v>
      </c>
      <c r="BX6" s="1">
        <f>ROUND(AbsDiff!BX6,3)</f>
        <v>0</v>
      </c>
      <c r="BY6" s="1">
        <f>ROUND(AbsDiff!BY6,3)</f>
        <v>0</v>
      </c>
      <c r="BZ6" s="1">
        <f>ROUND(AbsDiff!BZ6,3)</f>
        <v>0</v>
      </c>
      <c r="CA6" s="1">
        <f>ROUND(AbsDiff!CA6,3)</f>
        <v>0</v>
      </c>
      <c r="CB6" s="1">
        <f>ROUND(AbsDiff!CB6,3)</f>
        <v>0</v>
      </c>
    </row>
    <row r="7" spans="1:80" x14ac:dyDescent="0.2">
      <c r="A7" s="1">
        <f>ROUND(AbsDiff!A7,3)</f>
        <v>0</v>
      </c>
      <c r="B7" s="1">
        <f>ROUND(AbsDiff!B7,3)</f>
        <v>0</v>
      </c>
      <c r="C7" s="1">
        <f>ROUND(AbsDiff!C7,3)</f>
        <v>0</v>
      </c>
      <c r="D7" s="1">
        <f>ROUND(AbsDiff!D7,3)</f>
        <v>0</v>
      </c>
      <c r="E7" s="1">
        <f>ROUND(AbsDiff!E7,3)</f>
        <v>0</v>
      </c>
      <c r="F7" s="1">
        <f>ROUND(AbsDiff!F7,3)</f>
        <v>0</v>
      </c>
      <c r="G7" s="1">
        <f>ROUND(AbsDiff!G7,3)</f>
        <v>0</v>
      </c>
      <c r="H7" s="1">
        <f>ROUND(AbsDiff!H7,3)</f>
        <v>0</v>
      </c>
      <c r="I7" s="1">
        <f>ROUND(AbsDiff!I7,3)</f>
        <v>0</v>
      </c>
      <c r="J7" s="1">
        <f>ROUND(AbsDiff!J7,3)</f>
        <v>0</v>
      </c>
      <c r="K7" s="1">
        <f>ROUND(AbsDiff!K7,3)</f>
        <v>0</v>
      </c>
      <c r="L7" s="1">
        <f>ROUND(AbsDiff!L7,3)</f>
        <v>0</v>
      </c>
      <c r="M7" s="1">
        <f>ROUND(AbsDiff!M7,3)</f>
        <v>0</v>
      </c>
      <c r="N7" s="1">
        <f>ROUND(AbsDiff!N7,3)</f>
        <v>0</v>
      </c>
      <c r="O7" s="1">
        <f>ROUND(AbsDiff!O7,3)</f>
        <v>0</v>
      </c>
      <c r="P7" s="1">
        <f>ROUND(AbsDiff!P7,3)</f>
        <v>0</v>
      </c>
      <c r="Q7" s="1">
        <f>ROUND(AbsDiff!Q7,3)</f>
        <v>0</v>
      </c>
      <c r="R7" s="1">
        <f>ROUND(AbsDiff!R7,3)</f>
        <v>0</v>
      </c>
      <c r="S7" s="1">
        <f>ROUND(AbsDiff!S7,3)</f>
        <v>0</v>
      </c>
      <c r="T7" s="1">
        <f>ROUND(AbsDiff!T7,3)</f>
        <v>0</v>
      </c>
      <c r="U7" s="1">
        <f>ROUND(AbsDiff!U7,3)</f>
        <v>0</v>
      </c>
      <c r="V7" s="1">
        <f>ROUND(AbsDiff!V7,3)</f>
        <v>0</v>
      </c>
      <c r="W7" s="1">
        <f>ROUND(AbsDiff!W7,3)</f>
        <v>0</v>
      </c>
      <c r="X7" s="1">
        <f>ROUND(AbsDiff!X7,3)</f>
        <v>0</v>
      </c>
      <c r="Y7" s="1">
        <f>ROUND(AbsDiff!Y7,3)</f>
        <v>0</v>
      </c>
      <c r="Z7" s="1">
        <f>ROUND(AbsDiff!Z7,3)</f>
        <v>0</v>
      </c>
      <c r="AA7" s="1">
        <f>ROUND(AbsDiff!AA7,3)</f>
        <v>0</v>
      </c>
      <c r="AB7" s="1">
        <f>ROUND(AbsDiff!AB7,3)</f>
        <v>0</v>
      </c>
      <c r="AC7" s="1">
        <f>ROUND(AbsDiff!AC7,3)</f>
        <v>0</v>
      </c>
      <c r="AD7" s="1">
        <f>ROUND(AbsDiff!AD7,3)</f>
        <v>0</v>
      </c>
      <c r="AE7" s="1">
        <f>ROUND(AbsDiff!AE7,3)</f>
        <v>0</v>
      </c>
      <c r="AF7" s="1">
        <f>ROUND(AbsDiff!AF7,3)</f>
        <v>0</v>
      </c>
      <c r="AG7" s="1">
        <f>ROUND(AbsDiff!AG7,3)</f>
        <v>0</v>
      </c>
      <c r="AH7" s="1">
        <f>ROUND(AbsDiff!AH7,3)</f>
        <v>0</v>
      </c>
      <c r="AI7" s="1">
        <f>ROUND(AbsDiff!AI7,3)</f>
        <v>0</v>
      </c>
      <c r="AJ7" s="1">
        <f>ROUND(AbsDiff!AJ7,3)</f>
        <v>0</v>
      </c>
      <c r="AK7" s="1">
        <f>ROUND(AbsDiff!AK7,3)</f>
        <v>0</v>
      </c>
      <c r="AL7" s="1">
        <f>ROUND(AbsDiff!AL7,3)</f>
        <v>0</v>
      </c>
      <c r="AM7" s="1">
        <f>ROUND(AbsDiff!AM7,3)</f>
        <v>0</v>
      </c>
      <c r="AN7" s="1">
        <f>ROUND(AbsDiff!AN7,3)</f>
        <v>0</v>
      </c>
      <c r="AO7" s="1">
        <f>ROUND(AbsDiff!AO7,3)</f>
        <v>0</v>
      </c>
      <c r="AP7" s="1">
        <f>ROUND(AbsDiff!AP7,3)</f>
        <v>0</v>
      </c>
      <c r="AQ7" s="1">
        <f>ROUND(AbsDiff!AQ7,3)</f>
        <v>0</v>
      </c>
      <c r="AR7" s="1">
        <f>ROUND(AbsDiff!AR7,3)</f>
        <v>0</v>
      </c>
      <c r="AS7" s="1">
        <f>ROUND(AbsDiff!AS7,3)</f>
        <v>0</v>
      </c>
      <c r="AT7" s="1">
        <f>ROUND(AbsDiff!AT7,3)</f>
        <v>0</v>
      </c>
      <c r="AU7" s="1">
        <f>ROUND(AbsDiff!AU7,3)</f>
        <v>0</v>
      </c>
      <c r="AV7" s="1">
        <f>ROUND(AbsDiff!AV7,3)</f>
        <v>0</v>
      </c>
      <c r="AW7" s="1">
        <f>ROUND(AbsDiff!AW7,3)</f>
        <v>0</v>
      </c>
      <c r="AX7" s="1">
        <f>ROUND(AbsDiff!AX7,3)</f>
        <v>0</v>
      </c>
      <c r="AY7" s="1">
        <f>ROUND(AbsDiff!AY7,3)</f>
        <v>0</v>
      </c>
      <c r="AZ7" s="1">
        <f>ROUND(AbsDiff!AZ7,3)</f>
        <v>0</v>
      </c>
      <c r="BA7" s="1">
        <f>ROUND(AbsDiff!BA7,3)</f>
        <v>0</v>
      </c>
      <c r="BB7" s="1">
        <f>ROUND(AbsDiff!BB7,3)</f>
        <v>0</v>
      </c>
      <c r="BC7" s="1">
        <f>ROUND(AbsDiff!BC7,3)</f>
        <v>0</v>
      </c>
      <c r="BD7" s="1">
        <f>ROUND(AbsDiff!BD7,3)</f>
        <v>0</v>
      </c>
      <c r="BE7" s="1">
        <f>ROUND(AbsDiff!BE7,3)</f>
        <v>0</v>
      </c>
      <c r="BF7" s="1">
        <f>ROUND(AbsDiff!BF7,3)</f>
        <v>0</v>
      </c>
      <c r="BG7" s="1">
        <f>ROUND(AbsDiff!BG7,3)</f>
        <v>0</v>
      </c>
      <c r="BH7" s="1">
        <f>ROUND(AbsDiff!BH7,3)</f>
        <v>0</v>
      </c>
      <c r="BI7" s="1">
        <f>ROUND(AbsDiff!BI7,3)</f>
        <v>0</v>
      </c>
      <c r="BJ7" s="1">
        <f>ROUND(AbsDiff!BJ7,3)</f>
        <v>0</v>
      </c>
      <c r="BK7" s="1">
        <f>ROUND(AbsDiff!BK7,3)</f>
        <v>0</v>
      </c>
      <c r="BL7" s="1">
        <f>ROUND(AbsDiff!BL7,3)</f>
        <v>0</v>
      </c>
      <c r="BM7" s="1">
        <f>ROUND(AbsDiff!BM7,3)</f>
        <v>0</v>
      </c>
      <c r="BN7" s="1">
        <f>ROUND(AbsDiff!BN7,3)</f>
        <v>0</v>
      </c>
      <c r="BO7" s="1">
        <f>ROUND(AbsDiff!BO7,3)</f>
        <v>0</v>
      </c>
      <c r="BP7" s="1">
        <f>ROUND(AbsDiff!BP7,3)</f>
        <v>0</v>
      </c>
      <c r="BQ7" s="1">
        <f>ROUND(AbsDiff!BQ7,3)</f>
        <v>0</v>
      </c>
      <c r="BR7" s="1">
        <f>ROUND(AbsDiff!BR7,3)</f>
        <v>0</v>
      </c>
      <c r="BS7" s="1">
        <f>ROUND(AbsDiff!BS7,3)</f>
        <v>0</v>
      </c>
      <c r="BT7" s="1">
        <f>ROUND(AbsDiff!BT7,3)</f>
        <v>0</v>
      </c>
      <c r="BU7" s="1">
        <f>ROUND(AbsDiff!BU7,3)</f>
        <v>0</v>
      </c>
      <c r="BV7" s="1">
        <f>ROUND(AbsDiff!BV7,3)</f>
        <v>0</v>
      </c>
      <c r="BW7" s="1">
        <f>ROUND(AbsDiff!BW7,3)</f>
        <v>0</v>
      </c>
      <c r="BX7" s="1">
        <f>ROUND(AbsDiff!BX7,3)</f>
        <v>0</v>
      </c>
      <c r="BY7" s="1">
        <f>ROUND(AbsDiff!BY7,3)</f>
        <v>0</v>
      </c>
      <c r="BZ7" s="1">
        <f>ROUND(AbsDiff!BZ7,3)</f>
        <v>0</v>
      </c>
      <c r="CA7" s="1">
        <f>ROUND(AbsDiff!CA7,3)</f>
        <v>0</v>
      </c>
      <c r="CB7" s="1">
        <f>ROUND(AbsDiff!CB7,3)</f>
        <v>0</v>
      </c>
    </row>
    <row r="8" spans="1:80" x14ac:dyDescent="0.2">
      <c r="A8" s="1">
        <f>ROUND(AbsDiff!A8,3)</f>
        <v>0</v>
      </c>
      <c r="B8" s="1">
        <f>ROUND(AbsDiff!B8,3)</f>
        <v>0</v>
      </c>
      <c r="C8" s="1">
        <f>ROUND(AbsDiff!C8,3)</f>
        <v>0</v>
      </c>
      <c r="D8" s="1">
        <f>ROUND(AbsDiff!D8,3)</f>
        <v>0</v>
      </c>
      <c r="E8" s="1">
        <f>ROUND(AbsDiff!E8,3)</f>
        <v>0</v>
      </c>
      <c r="F8" s="1">
        <f>ROUND(AbsDiff!F8,3)</f>
        <v>0</v>
      </c>
      <c r="G8" s="1">
        <f>ROUND(AbsDiff!G8,3)</f>
        <v>0</v>
      </c>
      <c r="H8" s="1">
        <f>ROUND(AbsDiff!H8,3)</f>
        <v>0</v>
      </c>
      <c r="I8" s="1">
        <f>ROUND(AbsDiff!I8,3)</f>
        <v>0</v>
      </c>
      <c r="J8" s="1">
        <f>ROUND(AbsDiff!J8,3)</f>
        <v>0</v>
      </c>
      <c r="K8" s="1">
        <f>ROUND(AbsDiff!K8,3)</f>
        <v>0</v>
      </c>
      <c r="L8" s="1">
        <f>ROUND(AbsDiff!L8,3)</f>
        <v>0</v>
      </c>
      <c r="M8" s="1">
        <f>ROUND(AbsDiff!M8,3)</f>
        <v>0</v>
      </c>
      <c r="N8" s="1">
        <f>ROUND(AbsDiff!N8,3)</f>
        <v>0</v>
      </c>
      <c r="O8" s="1">
        <f>ROUND(AbsDiff!O8,3)</f>
        <v>0</v>
      </c>
      <c r="P8" s="1">
        <f>ROUND(AbsDiff!P8,3)</f>
        <v>0</v>
      </c>
      <c r="Q8" s="1">
        <f>ROUND(AbsDiff!Q8,3)</f>
        <v>0</v>
      </c>
      <c r="R8" s="1">
        <f>ROUND(AbsDiff!R8,3)</f>
        <v>0</v>
      </c>
      <c r="S8" s="1">
        <f>ROUND(AbsDiff!S8,3)</f>
        <v>0</v>
      </c>
      <c r="T8" s="1">
        <f>ROUND(AbsDiff!T8,3)</f>
        <v>0</v>
      </c>
      <c r="U8" s="1">
        <f>ROUND(AbsDiff!U8,3)</f>
        <v>0</v>
      </c>
      <c r="V8" s="1">
        <f>ROUND(AbsDiff!V8,3)</f>
        <v>0</v>
      </c>
      <c r="W8" s="1">
        <f>ROUND(AbsDiff!W8,3)</f>
        <v>0</v>
      </c>
      <c r="X8" s="1">
        <f>ROUND(AbsDiff!X8,3)</f>
        <v>0</v>
      </c>
      <c r="Y8" s="1">
        <f>ROUND(AbsDiff!Y8,3)</f>
        <v>0</v>
      </c>
      <c r="Z8" s="1">
        <f>ROUND(AbsDiff!Z8,3)</f>
        <v>0</v>
      </c>
      <c r="AA8" s="1">
        <f>ROUND(AbsDiff!AA8,3)</f>
        <v>0</v>
      </c>
      <c r="AB8" s="1">
        <f>ROUND(AbsDiff!AB8,3)</f>
        <v>0</v>
      </c>
      <c r="AC8" s="1">
        <f>ROUND(AbsDiff!AC8,3)</f>
        <v>0</v>
      </c>
      <c r="AD8" s="1">
        <f>ROUND(AbsDiff!AD8,3)</f>
        <v>0</v>
      </c>
      <c r="AE8" s="1">
        <f>ROUND(AbsDiff!AE8,3)</f>
        <v>0</v>
      </c>
      <c r="AF8" s="1">
        <f>ROUND(AbsDiff!AF8,3)</f>
        <v>0</v>
      </c>
      <c r="AG8" s="1">
        <f>ROUND(AbsDiff!AG8,3)</f>
        <v>0</v>
      </c>
      <c r="AH8" s="1">
        <f>ROUND(AbsDiff!AH8,3)</f>
        <v>0</v>
      </c>
      <c r="AI8" s="1">
        <f>ROUND(AbsDiff!AI8,3)</f>
        <v>0</v>
      </c>
      <c r="AJ8" s="1">
        <f>ROUND(AbsDiff!AJ8,3)</f>
        <v>0</v>
      </c>
      <c r="AK8" s="1">
        <f>ROUND(AbsDiff!AK8,3)</f>
        <v>0</v>
      </c>
      <c r="AL8" s="1">
        <f>ROUND(AbsDiff!AL8,3)</f>
        <v>0</v>
      </c>
      <c r="AM8" s="1">
        <f>ROUND(AbsDiff!AM8,3)</f>
        <v>0</v>
      </c>
      <c r="AN8" s="1">
        <f>ROUND(AbsDiff!AN8,3)</f>
        <v>0</v>
      </c>
      <c r="AO8" s="1">
        <f>ROUND(AbsDiff!AO8,3)</f>
        <v>0</v>
      </c>
      <c r="AP8" s="1">
        <f>ROUND(AbsDiff!AP8,3)</f>
        <v>0</v>
      </c>
      <c r="AQ8" s="1">
        <f>ROUND(AbsDiff!AQ8,3)</f>
        <v>0</v>
      </c>
      <c r="AR8" s="1">
        <f>ROUND(AbsDiff!AR8,3)</f>
        <v>0</v>
      </c>
      <c r="AS8" s="1">
        <f>ROUND(AbsDiff!AS8,3)</f>
        <v>0</v>
      </c>
      <c r="AT8" s="1">
        <f>ROUND(AbsDiff!AT8,3)</f>
        <v>0</v>
      </c>
      <c r="AU8" s="1">
        <f>ROUND(AbsDiff!AU8,3)</f>
        <v>0</v>
      </c>
      <c r="AV8" s="1">
        <f>ROUND(AbsDiff!AV8,3)</f>
        <v>0</v>
      </c>
      <c r="AW8" s="1">
        <f>ROUND(AbsDiff!AW8,3)</f>
        <v>0</v>
      </c>
      <c r="AX8" s="1">
        <f>ROUND(AbsDiff!AX8,3)</f>
        <v>0</v>
      </c>
      <c r="AY8" s="1">
        <f>ROUND(AbsDiff!AY8,3)</f>
        <v>0</v>
      </c>
      <c r="AZ8" s="1">
        <f>ROUND(AbsDiff!AZ8,3)</f>
        <v>0</v>
      </c>
      <c r="BA8" s="1">
        <f>ROUND(AbsDiff!BA8,3)</f>
        <v>0</v>
      </c>
      <c r="BB8" s="1">
        <f>ROUND(AbsDiff!BB8,3)</f>
        <v>0</v>
      </c>
      <c r="BC8" s="1">
        <f>ROUND(AbsDiff!BC8,3)</f>
        <v>0</v>
      </c>
      <c r="BD8" s="1">
        <f>ROUND(AbsDiff!BD8,3)</f>
        <v>0</v>
      </c>
      <c r="BE8" s="1">
        <f>ROUND(AbsDiff!BE8,3)</f>
        <v>0</v>
      </c>
      <c r="BF8" s="1">
        <f>ROUND(AbsDiff!BF8,3)</f>
        <v>0</v>
      </c>
      <c r="BG8" s="1">
        <f>ROUND(AbsDiff!BG8,3)</f>
        <v>0</v>
      </c>
      <c r="BH8" s="1">
        <f>ROUND(AbsDiff!BH8,3)</f>
        <v>0</v>
      </c>
      <c r="BI8" s="1">
        <f>ROUND(AbsDiff!BI8,3)</f>
        <v>0</v>
      </c>
      <c r="BJ8" s="1">
        <f>ROUND(AbsDiff!BJ8,3)</f>
        <v>0</v>
      </c>
      <c r="BK8" s="1">
        <f>ROUND(AbsDiff!BK8,3)</f>
        <v>0</v>
      </c>
      <c r="BL8" s="1">
        <f>ROUND(AbsDiff!BL8,3)</f>
        <v>0</v>
      </c>
      <c r="BM8" s="1">
        <f>ROUND(AbsDiff!BM8,3)</f>
        <v>0</v>
      </c>
      <c r="BN8" s="1">
        <f>ROUND(AbsDiff!BN8,3)</f>
        <v>0</v>
      </c>
      <c r="BO8" s="1">
        <f>ROUND(AbsDiff!BO8,3)</f>
        <v>0</v>
      </c>
      <c r="BP8" s="1">
        <f>ROUND(AbsDiff!BP8,3)</f>
        <v>0</v>
      </c>
      <c r="BQ8" s="1">
        <f>ROUND(AbsDiff!BQ8,3)</f>
        <v>0</v>
      </c>
      <c r="BR8" s="1">
        <f>ROUND(AbsDiff!BR8,3)</f>
        <v>0</v>
      </c>
      <c r="BS8" s="1">
        <f>ROUND(AbsDiff!BS8,3)</f>
        <v>0</v>
      </c>
      <c r="BT8" s="1">
        <f>ROUND(AbsDiff!BT8,3)</f>
        <v>0</v>
      </c>
      <c r="BU8" s="1">
        <f>ROUND(AbsDiff!BU8,3)</f>
        <v>0</v>
      </c>
      <c r="BV8" s="1">
        <f>ROUND(AbsDiff!BV8,3)</f>
        <v>0</v>
      </c>
      <c r="BW8" s="1">
        <f>ROUND(AbsDiff!BW8,3)</f>
        <v>0</v>
      </c>
      <c r="BX8" s="1">
        <f>ROUND(AbsDiff!BX8,3)</f>
        <v>0</v>
      </c>
      <c r="BY8" s="1">
        <f>ROUND(AbsDiff!BY8,3)</f>
        <v>0</v>
      </c>
      <c r="BZ8" s="1">
        <f>ROUND(AbsDiff!BZ8,3)</f>
        <v>0</v>
      </c>
      <c r="CA8" s="1">
        <f>ROUND(AbsDiff!CA8,3)</f>
        <v>0</v>
      </c>
      <c r="CB8" s="1">
        <f>ROUND(AbsDiff!CB8,3)</f>
        <v>0</v>
      </c>
    </row>
    <row r="9" spans="1:80" x14ac:dyDescent="0.2">
      <c r="A9" s="1">
        <f>ROUND(AbsDiff!A9,3)</f>
        <v>0</v>
      </c>
      <c r="B9" s="1">
        <f>ROUND(AbsDiff!B9,3)</f>
        <v>0</v>
      </c>
      <c r="C9" s="1">
        <f>ROUND(AbsDiff!C9,3)</f>
        <v>0</v>
      </c>
      <c r="D9" s="1">
        <f>ROUND(AbsDiff!D9,3)</f>
        <v>0</v>
      </c>
      <c r="E9" s="1">
        <f>ROUND(AbsDiff!E9,3)</f>
        <v>0</v>
      </c>
      <c r="F9" s="1">
        <f>ROUND(AbsDiff!F9,3)</f>
        <v>0</v>
      </c>
      <c r="G9" s="1">
        <f>ROUND(AbsDiff!G9,3)</f>
        <v>0</v>
      </c>
      <c r="H9" s="1">
        <f>ROUND(AbsDiff!H9,3)</f>
        <v>0</v>
      </c>
      <c r="I9" s="1">
        <f>ROUND(AbsDiff!I9,3)</f>
        <v>0</v>
      </c>
      <c r="J9" s="1">
        <f>ROUND(AbsDiff!J9,3)</f>
        <v>0</v>
      </c>
      <c r="K9" s="1">
        <f>ROUND(AbsDiff!K9,3)</f>
        <v>0</v>
      </c>
      <c r="L9" s="1">
        <f>ROUND(AbsDiff!L9,3)</f>
        <v>0</v>
      </c>
      <c r="M9" s="1">
        <f>ROUND(AbsDiff!M9,3)</f>
        <v>0</v>
      </c>
      <c r="N9" s="1">
        <f>ROUND(AbsDiff!N9,3)</f>
        <v>0</v>
      </c>
      <c r="O9" s="1">
        <f>ROUND(AbsDiff!O9,3)</f>
        <v>0</v>
      </c>
      <c r="P9" s="1">
        <f>ROUND(AbsDiff!P9,3)</f>
        <v>0</v>
      </c>
      <c r="Q9" s="1">
        <f>ROUND(AbsDiff!Q9,3)</f>
        <v>0</v>
      </c>
      <c r="R9" s="1">
        <f>ROUND(AbsDiff!R9,3)</f>
        <v>0</v>
      </c>
      <c r="S9" s="1">
        <f>ROUND(AbsDiff!S9,3)</f>
        <v>0</v>
      </c>
      <c r="T9" s="1">
        <f>ROUND(AbsDiff!T9,3)</f>
        <v>0</v>
      </c>
      <c r="U9" s="1">
        <f>ROUND(AbsDiff!U9,3)</f>
        <v>0</v>
      </c>
      <c r="V9" s="1">
        <f>ROUND(AbsDiff!V9,3)</f>
        <v>0</v>
      </c>
      <c r="W9" s="1">
        <f>ROUND(AbsDiff!W9,3)</f>
        <v>0</v>
      </c>
      <c r="X9" s="1">
        <f>ROUND(AbsDiff!X9,3)</f>
        <v>0</v>
      </c>
      <c r="Y9" s="1">
        <f>ROUND(AbsDiff!Y9,3)</f>
        <v>0</v>
      </c>
      <c r="Z9" s="1">
        <f>ROUND(AbsDiff!Z9,3)</f>
        <v>0</v>
      </c>
      <c r="AA9" s="1">
        <f>ROUND(AbsDiff!AA9,3)</f>
        <v>0</v>
      </c>
      <c r="AB9" s="1">
        <f>ROUND(AbsDiff!AB9,3)</f>
        <v>0</v>
      </c>
      <c r="AC9" s="1">
        <f>ROUND(AbsDiff!AC9,3)</f>
        <v>0</v>
      </c>
      <c r="AD9" s="1">
        <f>ROUND(AbsDiff!AD9,3)</f>
        <v>0</v>
      </c>
      <c r="AE9" s="1">
        <f>ROUND(AbsDiff!AE9,3)</f>
        <v>0</v>
      </c>
      <c r="AF9" s="1">
        <f>ROUND(AbsDiff!AF9,3)</f>
        <v>0</v>
      </c>
      <c r="AG9" s="1">
        <f>ROUND(AbsDiff!AG9,3)</f>
        <v>0</v>
      </c>
      <c r="AH9" s="1">
        <f>ROUND(AbsDiff!AH9,3)</f>
        <v>0</v>
      </c>
      <c r="AI9" s="1">
        <f>ROUND(AbsDiff!AI9,3)</f>
        <v>0</v>
      </c>
      <c r="AJ9" s="1">
        <f>ROUND(AbsDiff!AJ9,3)</f>
        <v>0</v>
      </c>
      <c r="AK9" s="1">
        <f>ROUND(AbsDiff!AK9,3)</f>
        <v>0</v>
      </c>
      <c r="AL9" s="1">
        <f>ROUND(AbsDiff!AL9,3)</f>
        <v>0</v>
      </c>
      <c r="AM9" s="1">
        <f>ROUND(AbsDiff!AM9,3)</f>
        <v>0</v>
      </c>
      <c r="AN9" s="1">
        <f>ROUND(AbsDiff!AN9,3)</f>
        <v>0</v>
      </c>
      <c r="AO9" s="1">
        <f>ROUND(AbsDiff!AO9,3)</f>
        <v>0</v>
      </c>
      <c r="AP9" s="1">
        <f>ROUND(AbsDiff!AP9,3)</f>
        <v>0</v>
      </c>
      <c r="AQ9" s="1">
        <f>ROUND(AbsDiff!AQ9,3)</f>
        <v>0</v>
      </c>
      <c r="AR9" s="1">
        <f>ROUND(AbsDiff!AR9,3)</f>
        <v>0</v>
      </c>
      <c r="AS9" s="1">
        <f>ROUND(AbsDiff!AS9,3)</f>
        <v>0</v>
      </c>
      <c r="AT9" s="1">
        <f>ROUND(AbsDiff!AT9,3)</f>
        <v>0</v>
      </c>
      <c r="AU9" s="1">
        <f>ROUND(AbsDiff!AU9,3)</f>
        <v>0</v>
      </c>
      <c r="AV9" s="1">
        <f>ROUND(AbsDiff!AV9,3)</f>
        <v>0</v>
      </c>
      <c r="AW9" s="1">
        <f>ROUND(AbsDiff!AW9,3)</f>
        <v>0</v>
      </c>
      <c r="AX9" s="1">
        <f>ROUND(AbsDiff!AX9,3)</f>
        <v>0</v>
      </c>
      <c r="AY9" s="1">
        <f>ROUND(AbsDiff!AY9,3)</f>
        <v>0</v>
      </c>
      <c r="AZ9" s="1">
        <f>ROUND(AbsDiff!AZ9,3)</f>
        <v>0</v>
      </c>
      <c r="BA9" s="1">
        <f>ROUND(AbsDiff!BA9,3)</f>
        <v>0</v>
      </c>
      <c r="BB9" s="1">
        <f>ROUND(AbsDiff!BB9,3)</f>
        <v>0</v>
      </c>
      <c r="BC9" s="1">
        <f>ROUND(AbsDiff!BC9,3)</f>
        <v>0</v>
      </c>
      <c r="BD9" s="1">
        <f>ROUND(AbsDiff!BD9,3)</f>
        <v>0</v>
      </c>
      <c r="BE9" s="1">
        <f>ROUND(AbsDiff!BE9,3)</f>
        <v>0</v>
      </c>
      <c r="BF9" s="1">
        <f>ROUND(AbsDiff!BF9,3)</f>
        <v>0</v>
      </c>
      <c r="BG9" s="1">
        <f>ROUND(AbsDiff!BG9,3)</f>
        <v>0</v>
      </c>
      <c r="BH9" s="1">
        <f>ROUND(AbsDiff!BH9,3)</f>
        <v>0</v>
      </c>
      <c r="BI9" s="1">
        <f>ROUND(AbsDiff!BI9,3)</f>
        <v>0</v>
      </c>
      <c r="BJ9" s="1">
        <f>ROUND(AbsDiff!BJ9,3)</f>
        <v>0</v>
      </c>
      <c r="BK9" s="1">
        <f>ROUND(AbsDiff!BK9,3)</f>
        <v>0</v>
      </c>
      <c r="BL9" s="1">
        <f>ROUND(AbsDiff!BL9,3)</f>
        <v>0</v>
      </c>
      <c r="BM9" s="1">
        <f>ROUND(AbsDiff!BM9,3)</f>
        <v>0</v>
      </c>
      <c r="BN9" s="1">
        <f>ROUND(AbsDiff!BN9,3)</f>
        <v>0</v>
      </c>
      <c r="BO9" s="1">
        <f>ROUND(AbsDiff!BO9,3)</f>
        <v>0</v>
      </c>
      <c r="BP9" s="1">
        <f>ROUND(AbsDiff!BP9,3)</f>
        <v>0</v>
      </c>
      <c r="BQ9" s="1">
        <f>ROUND(AbsDiff!BQ9,3)</f>
        <v>0</v>
      </c>
      <c r="BR9" s="1">
        <f>ROUND(AbsDiff!BR9,3)</f>
        <v>0</v>
      </c>
      <c r="BS9" s="1">
        <f>ROUND(AbsDiff!BS9,3)</f>
        <v>0</v>
      </c>
      <c r="BT9" s="1">
        <f>ROUND(AbsDiff!BT9,3)</f>
        <v>0</v>
      </c>
      <c r="BU9" s="1">
        <f>ROUND(AbsDiff!BU9,3)</f>
        <v>0</v>
      </c>
      <c r="BV9" s="1">
        <f>ROUND(AbsDiff!BV9,3)</f>
        <v>0</v>
      </c>
      <c r="BW9" s="1">
        <f>ROUND(AbsDiff!BW9,3)</f>
        <v>0</v>
      </c>
      <c r="BX9" s="1">
        <f>ROUND(AbsDiff!BX9,3)</f>
        <v>0</v>
      </c>
      <c r="BY9" s="1">
        <f>ROUND(AbsDiff!BY9,3)</f>
        <v>0</v>
      </c>
      <c r="BZ9" s="1">
        <f>ROUND(AbsDiff!BZ9,3)</f>
        <v>0</v>
      </c>
      <c r="CA9" s="1">
        <f>ROUND(AbsDiff!CA9,3)</f>
        <v>0</v>
      </c>
      <c r="CB9" s="1">
        <f>ROUND(AbsDiff!CB9,3)</f>
        <v>0</v>
      </c>
    </row>
    <row r="10" spans="1:80" x14ac:dyDescent="0.2">
      <c r="A10" s="1">
        <f>ROUND(AbsDiff!A10,3)</f>
        <v>0</v>
      </c>
      <c r="B10" s="1">
        <f>ROUND(AbsDiff!B10,3)</f>
        <v>0</v>
      </c>
      <c r="C10" s="1">
        <f>ROUND(AbsDiff!C10,3)</f>
        <v>0</v>
      </c>
      <c r="D10" s="1">
        <f>ROUND(AbsDiff!D10,3)</f>
        <v>0</v>
      </c>
      <c r="E10" s="1">
        <f>ROUND(AbsDiff!E10,3)</f>
        <v>0</v>
      </c>
      <c r="F10" s="1">
        <f>ROUND(AbsDiff!F10,3)</f>
        <v>0</v>
      </c>
      <c r="G10" s="1">
        <f>ROUND(AbsDiff!G10,3)</f>
        <v>0</v>
      </c>
      <c r="H10" s="1">
        <f>ROUND(AbsDiff!H10,3)</f>
        <v>0</v>
      </c>
      <c r="I10" s="1">
        <f>ROUND(AbsDiff!I10,3)</f>
        <v>0</v>
      </c>
      <c r="J10" s="1">
        <f>ROUND(AbsDiff!J10,3)</f>
        <v>0</v>
      </c>
      <c r="K10" s="1" t="e">
        <f>ROUND(AbsDiff!K10,3)</f>
        <v>#VALUE!</v>
      </c>
      <c r="L10" s="1">
        <f>ROUND(AbsDiff!L10,3)</f>
        <v>0</v>
      </c>
      <c r="M10" s="1">
        <f>ROUND(AbsDiff!M10,3)</f>
        <v>0</v>
      </c>
      <c r="N10" s="1">
        <f>ROUND(AbsDiff!N10,3)</f>
        <v>0</v>
      </c>
      <c r="O10" s="1">
        <f>ROUND(AbsDiff!O10,3)</f>
        <v>0</v>
      </c>
      <c r="P10" s="1">
        <f>ROUND(AbsDiff!P10,3)</f>
        <v>0</v>
      </c>
      <c r="Q10" s="1">
        <f>ROUND(AbsDiff!Q10,3)</f>
        <v>0</v>
      </c>
      <c r="R10" s="1">
        <f>ROUND(AbsDiff!R10,3)</f>
        <v>0</v>
      </c>
      <c r="S10" s="1">
        <f>ROUND(AbsDiff!S10,3)</f>
        <v>0</v>
      </c>
      <c r="T10" s="1">
        <f>ROUND(AbsDiff!T10,3)</f>
        <v>0</v>
      </c>
      <c r="U10" s="1">
        <f>ROUND(AbsDiff!U10,3)</f>
        <v>0</v>
      </c>
      <c r="V10" s="1">
        <f>ROUND(AbsDiff!V10,3)</f>
        <v>0</v>
      </c>
      <c r="W10" s="1">
        <f>ROUND(AbsDiff!W10,3)</f>
        <v>0</v>
      </c>
      <c r="X10" s="1">
        <f>ROUND(AbsDiff!X10,3)</f>
        <v>0</v>
      </c>
      <c r="Y10" s="1">
        <f>ROUND(AbsDiff!Y10,3)</f>
        <v>0</v>
      </c>
      <c r="Z10" s="1">
        <f>ROUND(AbsDiff!Z10,3)</f>
        <v>0</v>
      </c>
      <c r="AA10" s="1">
        <f>ROUND(AbsDiff!AA10,3)</f>
        <v>0</v>
      </c>
      <c r="AB10" s="1">
        <f>ROUND(AbsDiff!AB10,3)</f>
        <v>0</v>
      </c>
      <c r="AC10" s="1">
        <f>ROUND(AbsDiff!AC10,3)</f>
        <v>0</v>
      </c>
      <c r="AD10" s="1">
        <f>ROUND(AbsDiff!AD10,3)</f>
        <v>0</v>
      </c>
      <c r="AE10" s="1">
        <f>ROUND(AbsDiff!AE10,3)</f>
        <v>0</v>
      </c>
      <c r="AF10" s="1">
        <f>ROUND(AbsDiff!AF10,3)</f>
        <v>0</v>
      </c>
      <c r="AG10" s="1">
        <f>ROUND(AbsDiff!AG10,3)</f>
        <v>0</v>
      </c>
      <c r="AH10" s="1">
        <f>ROUND(AbsDiff!AH10,3)</f>
        <v>0</v>
      </c>
      <c r="AI10" s="1">
        <f>ROUND(AbsDiff!AI10,3)</f>
        <v>0</v>
      </c>
      <c r="AJ10" s="1">
        <f>ROUND(AbsDiff!AJ10,3)</f>
        <v>0</v>
      </c>
      <c r="AK10" s="1">
        <f>ROUND(AbsDiff!AK10,3)</f>
        <v>0</v>
      </c>
      <c r="AL10" s="1">
        <f>ROUND(AbsDiff!AL10,3)</f>
        <v>0</v>
      </c>
      <c r="AM10" s="1">
        <f>ROUND(AbsDiff!AM10,3)</f>
        <v>0</v>
      </c>
      <c r="AN10" s="1">
        <f>ROUND(AbsDiff!AN10,3)</f>
        <v>0</v>
      </c>
      <c r="AO10" s="1">
        <f>ROUND(AbsDiff!AO10,3)</f>
        <v>0</v>
      </c>
      <c r="AP10" s="1">
        <f>ROUND(AbsDiff!AP10,3)</f>
        <v>0</v>
      </c>
      <c r="AQ10" s="1">
        <f>ROUND(AbsDiff!AQ10,3)</f>
        <v>0</v>
      </c>
      <c r="AR10" s="1">
        <f>ROUND(AbsDiff!AR10,3)</f>
        <v>0</v>
      </c>
      <c r="AS10" s="1">
        <f>ROUND(AbsDiff!AS10,3)</f>
        <v>0</v>
      </c>
      <c r="AT10" s="1">
        <f>ROUND(AbsDiff!AT10,3)</f>
        <v>0</v>
      </c>
      <c r="AU10" s="1">
        <f>ROUND(AbsDiff!AU10,3)</f>
        <v>0</v>
      </c>
      <c r="AV10" s="1">
        <f>ROUND(AbsDiff!AV10,3)</f>
        <v>0</v>
      </c>
      <c r="AW10" s="1">
        <f>ROUND(AbsDiff!AW10,3)</f>
        <v>0</v>
      </c>
      <c r="AX10" s="1">
        <f>ROUND(AbsDiff!AX10,3)</f>
        <v>0</v>
      </c>
      <c r="AY10" s="1">
        <f>ROUND(AbsDiff!AY10,3)</f>
        <v>0</v>
      </c>
      <c r="AZ10" s="1">
        <f>ROUND(AbsDiff!AZ10,3)</f>
        <v>0</v>
      </c>
      <c r="BA10" s="1">
        <f>ROUND(AbsDiff!BA10,3)</f>
        <v>0</v>
      </c>
      <c r="BB10" s="1">
        <f>ROUND(AbsDiff!BB10,3)</f>
        <v>0</v>
      </c>
      <c r="BC10" s="1">
        <f>ROUND(AbsDiff!BC10,3)</f>
        <v>0</v>
      </c>
      <c r="BD10" s="1">
        <f>ROUND(AbsDiff!BD10,3)</f>
        <v>0</v>
      </c>
      <c r="BE10" s="1">
        <f>ROUND(AbsDiff!BE10,3)</f>
        <v>0</v>
      </c>
      <c r="BF10" s="1">
        <f>ROUND(AbsDiff!BF10,3)</f>
        <v>0</v>
      </c>
      <c r="BG10" s="1" t="e">
        <f>ROUND(AbsDiff!BG10,3)</f>
        <v>#VALUE!</v>
      </c>
      <c r="BH10" s="1">
        <f>ROUND(AbsDiff!BH10,3)</f>
        <v>0</v>
      </c>
      <c r="BI10" s="1">
        <f>ROUND(AbsDiff!BI10,3)</f>
        <v>0</v>
      </c>
      <c r="BJ10" s="1">
        <f>ROUND(AbsDiff!BJ10,3)</f>
        <v>0</v>
      </c>
      <c r="BK10" s="1">
        <f>ROUND(AbsDiff!BK10,3)</f>
        <v>0</v>
      </c>
      <c r="BL10" s="1">
        <f>ROUND(AbsDiff!BL10,3)</f>
        <v>0</v>
      </c>
      <c r="BM10" s="1">
        <f>ROUND(AbsDiff!BM10,3)</f>
        <v>0</v>
      </c>
      <c r="BN10" s="1">
        <f>ROUND(AbsDiff!BN10,3)</f>
        <v>0</v>
      </c>
      <c r="BO10" s="1">
        <f>ROUND(AbsDiff!BO10,3)</f>
        <v>0</v>
      </c>
      <c r="BP10" s="1">
        <f>ROUND(AbsDiff!BP10,3)</f>
        <v>0</v>
      </c>
      <c r="BQ10" s="1">
        <f>ROUND(AbsDiff!BQ10,3)</f>
        <v>0</v>
      </c>
      <c r="BR10" s="1">
        <f>ROUND(AbsDiff!BR10,3)</f>
        <v>0</v>
      </c>
      <c r="BS10" s="1">
        <f>ROUND(AbsDiff!BS10,3)</f>
        <v>0</v>
      </c>
      <c r="BT10" s="1">
        <f>ROUND(AbsDiff!BT10,3)</f>
        <v>0</v>
      </c>
      <c r="BU10" s="1">
        <f>ROUND(AbsDiff!BU10,3)</f>
        <v>0</v>
      </c>
      <c r="BV10" s="1">
        <f>ROUND(AbsDiff!BV10,3)</f>
        <v>0</v>
      </c>
      <c r="BW10" s="1">
        <f>ROUND(AbsDiff!BW10,3)</f>
        <v>0</v>
      </c>
      <c r="BX10" s="1">
        <f>ROUND(AbsDiff!BX10,3)</f>
        <v>0</v>
      </c>
      <c r="BY10" s="1">
        <f>ROUND(AbsDiff!BY10,3)</f>
        <v>0</v>
      </c>
      <c r="BZ10" s="1">
        <f>ROUND(AbsDiff!BZ10,3)</f>
        <v>0</v>
      </c>
      <c r="CA10" s="1">
        <f>ROUND(AbsDiff!CA10,3)</f>
        <v>0</v>
      </c>
      <c r="CB10" s="1">
        <f>ROUND(AbsDiff!CB10,3)</f>
        <v>0</v>
      </c>
    </row>
    <row r="11" spans="1:80" x14ac:dyDescent="0.2">
      <c r="A11" s="1">
        <f>ROUND(AbsDiff!A11,3)</f>
        <v>0</v>
      </c>
      <c r="B11" s="1">
        <f>ROUND(AbsDiff!B11,3)</f>
        <v>0</v>
      </c>
      <c r="C11" s="1">
        <f>ROUND(AbsDiff!C11,3)</f>
        <v>0</v>
      </c>
      <c r="D11" s="1">
        <f>ROUND(AbsDiff!D11,3)</f>
        <v>0</v>
      </c>
      <c r="E11" s="1">
        <f>ROUND(AbsDiff!E11,3)</f>
        <v>0</v>
      </c>
      <c r="F11" s="1">
        <f>ROUND(AbsDiff!F11,3)</f>
        <v>0</v>
      </c>
      <c r="G11" s="1">
        <f>ROUND(AbsDiff!G11,3)</f>
        <v>0</v>
      </c>
      <c r="H11" s="1">
        <f>ROUND(AbsDiff!H11,3)</f>
        <v>0</v>
      </c>
      <c r="I11" s="1">
        <f>ROUND(AbsDiff!I11,3)</f>
        <v>0</v>
      </c>
      <c r="J11" s="1">
        <f>ROUND(AbsDiff!J11,3)</f>
        <v>0</v>
      </c>
      <c r="K11" s="1">
        <f>ROUND(AbsDiff!K11,3)</f>
        <v>0</v>
      </c>
      <c r="L11" s="1">
        <f>ROUND(AbsDiff!L11,3)</f>
        <v>0</v>
      </c>
      <c r="M11" s="1">
        <f>ROUND(AbsDiff!M11,3)</f>
        <v>0</v>
      </c>
      <c r="N11" s="1">
        <f>ROUND(AbsDiff!N11,3)</f>
        <v>0</v>
      </c>
      <c r="O11" s="1">
        <f>ROUND(AbsDiff!O11,3)</f>
        <v>0</v>
      </c>
      <c r="P11" s="1">
        <f>ROUND(AbsDiff!P11,3)</f>
        <v>0</v>
      </c>
      <c r="Q11" s="1">
        <f>ROUND(AbsDiff!Q11,3)</f>
        <v>0</v>
      </c>
      <c r="R11" s="1">
        <f>ROUND(AbsDiff!R11,3)</f>
        <v>0</v>
      </c>
      <c r="S11" s="1">
        <f>ROUND(AbsDiff!S11,3)</f>
        <v>0</v>
      </c>
      <c r="T11" s="1">
        <f>ROUND(AbsDiff!T11,3)</f>
        <v>0</v>
      </c>
      <c r="U11" s="1">
        <f>ROUND(AbsDiff!U11,3)</f>
        <v>0</v>
      </c>
      <c r="V11" s="1">
        <f>ROUND(AbsDiff!V11,3)</f>
        <v>0</v>
      </c>
      <c r="W11" s="1">
        <f>ROUND(AbsDiff!W11,3)</f>
        <v>0</v>
      </c>
      <c r="X11" s="1">
        <f>ROUND(AbsDiff!X11,3)</f>
        <v>0</v>
      </c>
      <c r="Y11" s="1">
        <f>ROUND(AbsDiff!Y11,3)</f>
        <v>0</v>
      </c>
      <c r="Z11" s="1">
        <f>ROUND(AbsDiff!Z11,3)</f>
        <v>0</v>
      </c>
      <c r="AA11" s="1">
        <f>ROUND(AbsDiff!AA11,3)</f>
        <v>0</v>
      </c>
      <c r="AB11" s="1">
        <f>ROUND(AbsDiff!AB11,3)</f>
        <v>0</v>
      </c>
      <c r="AC11" s="1">
        <f>ROUND(AbsDiff!AC11,3)</f>
        <v>0</v>
      </c>
      <c r="AD11" s="1">
        <f>ROUND(AbsDiff!AD11,3)</f>
        <v>0</v>
      </c>
      <c r="AE11" s="1">
        <f>ROUND(AbsDiff!AE11,3)</f>
        <v>0</v>
      </c>
      <c r="AF11" s="1">
        <f>ROUND(AbsDiff!AF11,3)</f>
        <v>0</v>
      </c>
      <c r="AG11" s="1">
        <f>ROUND(AbsDiff!AG11,3)</f>
        <v>0</v>
      </c>
      <c r="AH11" s="1">
        <f>ROUND(AbsDiff!AH11,3)</f>
        <v>0</v>
      </c>
      <c r="AI11" s="1">
        <f>ROUND(AbsDiff!AI11,3)</f>
        <v>0</v>
      </c>
      <c r="AJ11" s="1">
        <f>ROUND(AbsDiff!AJ11,3)</f>
        <v>0</v>
      </c>
      <c r="AK11" s="1">
        <f>ROUND(AbsDiff!AK11,3)</f>
        <v>0</v>
      </c>
      <c r="AL11" s="1">
        <f>ROUND(AbsDiff!AL11,3)</f>
        <v>0</v>
      </c>
      <c r="AM11" s="1">
        <f>ROUND(AbsDiff!AM11,3)</f>
        <v>0</v>
      </c>
      <c r="AN11" s="1">
        <f>ROUND(AbsDiff!AN11,3)</f>
        <v>0</v>
      </c>
      <c r="AO11" s="1">
        <f>ROUND(AbsDiff!AO11,3)</f>
        <v>0</v>
      </c>
      <c r="AP11" s="1">
        <f>ROUND(AbsDiff!AP11,3)</f>
        <v>0</v>
      </c>
      <c r="AQ11" s="1">
        <f>ROUND(AbsDiff!AQ11,3)</f>
        <v>0</v>
      </c>
      <c r="AR11" s="1">
        <f>ROUND(AbsDiff!AR11,3)</f>
        <v>0</v>
      </c>
      <c r="AS11" s="1">
        <f>ROUND(AbsDiff!AS11,3)</f>
        <v>0</v>
      </c>
      <c r="AT11" s="1">
        <f>ROUND(AbsDiff!AT11,3)</f>
        <v>0</v>
      </c>
      <c r="AU11" s="1">
        <f>ROUND(AbsDiff!AU11,3)</f>
        <v>0</v>
      </c>
      <c r="AV11" s="1">
        <f>ROUND(AbsDiff!AV11,3)</f>
        <v>0</v>
      </c>
      <c r="AW11" s="1">
        <f>ROUND(AbsDiff!AW11,3)</f>
        <v>0</v>
      </c>
      <c r="AX11" s="1">
        <f>ROUND(AbsDiff!AX11,3)</f>
        <v>-101.256</v>
      </c>
      <c r="AY11" s="1">
        <f>ROUND(AbsDiff!AY11,3)</f>
        <v>0</v>
      </c>
      <c r="AZ11" s="1">
        <f>ROUND(AbsDiff!AZ11,3)</f>
        <v>0</v>
      </c>
      <c r="BA11" s="1">
        <f>ROUND(AbsDiff!BA11,3)</f>
        <v>0</v>
      </c>
      <c r="BB11" s="1">
        <f>ROUND(AbsDiff!BB11,3)</f>
        <v>0</v>
      </c>
      <c r="BC11" s="1">
        <f>ROUND(AbsDiff!BC11,3)</f>
        <v>0</v>
      </c>
      <c r="BD11" s="1">
        <f>ROUND(AbsDiff!BD11,3)</f>
        <v>0</v>
      </c>
      <c r="BE11" s="1">
        <f>ROUND(AbsDiff!BE11,3)</f>
        <v>0</v>
      </c>
      <c r="BF11" s="1">
        <f>ROUND(AbsDiff!BF11,3)</f>
        <v>0</v>
      </c>
      <c r="BG11" s="1" t="e">
        <f>ROUND(AbsDiff!BG11,3)</f>
        <v>#VALUE!</v>
      </c>
      <c r="BH11" s="1">
        <f>ROUND(AbsDiff!BH11,3)</f>
        <v>0</v>
      </c>
      <c r="BI11" s="1">
        <f>ROUND(AbsDiff!BI11,3)</f>
        <v>0</v>
      </c>
      <c r="BJ11" s="1">
        <f>ROUND(AbsDiff!BJ11,3)</f>
        <v>0</v>
      </c>
      <c r="BK11" s="1">
        <f>ROUND(AbsDiff!BK11,3)</f>
        <v>0</v>
      </c>
      <c r="BL11" s="1">
        <f>ROUND(AbsDiff!BL11,3)</f>
        <v>0</v>
      </c>
      <c r="BM11" s="1">
        <f>ROUND(AbsDiff!BM11,3)</f>
        <v>0</v>
      </c>
      <c r="BN11" s="1">
        <f>ROUND(AbsDiff!BN11,3)</f>
        <v>0</v>
      </c>
      <c r="BO11" s="1">
        <f>ROUND(AbsDiff!BO11,3)</f>
        <v>0</v>
      </c>
      <c r="BP11" s="1">
        <f>ROUND(AbsDiff!BP11,3)</f>
        <v>0</v>
      </c>
      <c r="BQ11" s="1">
        <f>ROUND(AbsDiff!BQ11,3)</f>
        <v>0</v>
      </c>
      <c r="BR11" s="1">
        <f>ROUND(AbsDiff!BR11,3)</f>
        <v>0</v>
      </c>
      <c r="BS11" s="1">
        <f>ROUND(AbsDiff!BS11,3)</f>
        <v>0</v>
      </c>
      <c r="BT11" s="1">
        <f>ROUND(AbsDiff!BT11,3)</f>
        <v>0</v>
      </c>
      <c r="BU11" s="1">
        <f>ROUND(AbsDiff!BU11,3)</f>
        <v>0</v>
      </c>
      <c r="BV11" s="1">
        <f>ROUND(AbsDiff!BV11,3)</f>
        <v>0</v>
      </c>
      <c r="BW11" s="1">
        <f>ROUND(AbsDiff!BW11,3)</f>
        <v>0</v>
      </c>
      <c r="BX11" s="1">
        <f>ROUND(AbsDiff!BX11,3)</f>
        <v>0</v>
      </c>
      <c r="BY11" s="1">
        <f>ROUND(AbsDiff!BY11,3)</f>
        <v>0</v>
      </c>
      <c r="BZ11" s="1">
        <f>ROUND(AbsDiff!BZ11,3)</f>
        <v>0</v>
      </c>
      <c r="CA11" s="1">
        <f>ROUND(AbsDiff!CA11,3)</f>
        <v>0</v>
      </c>
      <c r="CB11" s="1">
        <f>ROUND(AbsDiff!CB11,3)</f>
        <v>0</v>
      </c>
    </row>
    <row r="12" spans="1:80" x14ac:dyDescent="0.2">
      <c r="A12" s="1">
        <f>ROUND(AbsDiff!A12,3)</f>
        <v>0</v>
      </c>
      <c r="B12" s="1">
        <f>ROUND(AbsDiff!B12,3)</f>
        <v>0</v>
      </c>
      <c r="C12" s="1">
        <f>ROUND(AbsDiff!C12,3)</f>
        <v>0</v>
      </c>
      <c r="D12" s="1">
        <f>ROUND(AbsDiff!D12,3)</f>
        <v>0</v>
      </c>
      <c r="E12" s="1">
        <f>ROUND(AbsDiff!E12,3)</f>
        <v>0</v>
      </c>
      <c r="F12" s="1">
        <f>ROUND(AbsDiff!F12,3)</f>
        <v>0</v>
      </c>
      <c r="G12" s="1">
        <f>ROUND(AbsDiff!G12,3)</f>
        <v>0</v>
      </c>
      <c r="H12" s="1">
        <f>ROUND(AbsDiff!H12,3)</f>
        <v>0</v>
      </c>
      <c r="I12" s="1">
        <f>ROUND(AbsDiff!I12,3)</f>
        <v>0</v>
      </c>
      <c r="J12" s="1">
        <f>ROUND(AbsDiff!J12,3)</f>
        <v>0</v>
      </c>
      <c r="K12" s="1">
        <f>ROUND(AbsDiff!K12,3)</f>
        <v>0</v>
      </c>
      <c r="L12" s="1">
        <f>ROUND(AbsDiff!L12,3)</f>
        <v>0</v>
      </c>
      <c r="M12" s="1">
        <f>ROUND(AbsDiff!M12,3)</f>
        <v>0</v>
      </c>
      <c r="N12" s="1">
        <f>ROUND(AbsDiff!N12,3)</f>
        <v>0</v>
      </c>
      <c r="O12" s="1">
        <f>ROUND(AbsDiff!O12,3)</f>
        <v>0</v>
      </c>
      <c r="P12" s="1">
        <f>ROUND(AbsDiff!P12,3)</f>
        <v>0</v>
      </c>
      <c r="Q12" s="1">
        <f>ROUND(AbsDiff!Q12,3)</f>
        <v>0</v>
      </c>
      <c r="R12" s="1">
        <f>ROUND(AbsDiff!R12,3)</f>
        <v>0</v>
      </c>
      <c r="S12" s="1">
        <f>ROUND(AbsDiff!S12,3)</f>
        <v>0</v>
      </c>
      <c r="T12" s="1">
        <f>ROUND(AbsDiff!T12,3)</f>
        <v>0</v>
      </c>
      <c r="U12" s="1">
        <f>ROUND(AbsDiff!U12,3)</f>
        <v>0</v>
      </c>
      <c r="V12" s="1">
        <f>ROUND(AbsDiff!V12,3)</f>
        <v>0</v>
      </c>
      <c r="W12" s="1">
        <f>ROUND(AbsDiff!W12,3)</f>
        <v>0</v>
      </c>
      <c r="X12" s="1">
        <f>ROUND(AbsDiff!X12,3)</f>
        <v>0</v>
      </c>
      <c r="Y12" s="1">
        <f>ROUND(AbsDiff!Y12,3)</f>
        <v>0</v>
      </c>
      <c r="Z12" s="1">
        <f>ROUND(AbsDiff!Z12,3)</f>
        <v>0</v>
      </c>
      <c r="AA12" s="1">
        <f>ROUND(AbsDiff!AA12,3)</f>
        <v>0</v>
      </c>
      <c r="AB12" s="1">
        <f>ROUND(AbsDiff!AB12,3)</f>
        <v>0</v>
      </c>
      <c r="AC12" s="1">
        <f>ROUND(AbsDiff!AC12,3)</f>
        <v>0</v>
      </c>
      <c r="AD12" s="1">
        <f>ROUND(AbsDiff!AD12,3)</f>
        <v>0</v>
      </c>
      <c r="AE12" s="1">
        <f>ROUND(AbsDiff!AE12,3)</f>
        <v>0</v>
      </c>
      <c r="AF12" s="1">
        <f>ROUND(AbsDiff!AF12,3)</f>
        <v>0</v>
      </c>
      <c r="AG12" s="1">
        <f>ROUND(AbsDiff!AG12,3)</f>
        <v>0</v>
      </c>
      <c r="AH12" s="1">
        <f>ROUND(AbsDiff!AH12,3)</f>
        <v>0</v>
      </c>
      <c r="AI12" s="1">
        <f>ROUND(AbsDiff!AI12,3)</f>
        <v>0</v>
      </c>
      <c r="AJ12" s="1">
        <f>ROUND(AbsDiff!AJ12,3)</f>
        <v>0</v>
      </c>
      <c r="AK12" s="1">
        <f>ROUND(AbsDiff!AK12,3)</f>
        <v>0</v>
      </c>
      <c r="AL12" s="1">
        <f>ROUND(AbsDiff!AL12,3)</f>
        <v>0</v>
      </c>
      <c r="AM12" s="1">
        <f>ROUND(AbsDiff!AM12,3)</f>
        <v>0</v>
      </c>
      <c r="AN12" s="1">
        <f>ROUND(AbsDiff!AN12,3)</f>
        <v>0</v>
      </c>
      <c r="AO12" s="1">
        <f>ROUND(AbsDiff!AO12,3)</f>
        <v>0</v>
      </c>
      <c r="AP12" s="1">
        <f>ROUND(AbsDiff!AP12,3)</f>
        <v>0</v>
      </c>
      <c r="AQ12" s="1">
        <f>ROUND(AbsDiff!AQ12,3)</f>
        <v>0</v>
      </c>
      <c r="AR12" s="1">
        <f>ROUND(AbsDiff!AR12,3)</f>
        <v>0</v>
      </c>
      <c r="AS12" s="1">
        <f>ROUND(AbsDiff!AS12,3)</f>
        <v>0</v>
      </c>
      <c r="AT12" s="1">
        <f>ROUND(AbsDiff!AT12,3)</f>
        <v>0</v>
      </c>
      <c r="AU12" s="1">
        <f>ROUND(AbsDiff!AU12,3)</f>
        <v>0</v>
      </c>
      <c r="AV12" s="1">
        <f>ROUND(AbsDiff!AV12,3)</f>
        <v>0</v>
      </c>
      <c r="AW12" s="1">
        <f>ROUND(AbsDiff!AW12,3)</f>
        <v>0</v>
      </c>
      <c r="AX12" s="1" t="e">
        <f>ROUND(AbsDiff!AX12,3)</f>
        <v>#VALUE!</v>
      </c>
      <c r="AY12" s="1">
        <f>ROUND(AbsDiff!AY12,3)</f>
        <v>0</v>
      </c>
      <c r="AZ12" s="1">
        <f>ROUND(AbsDiff!AZ12,3)</f>
        <v>0</v>
      </c>
      <c r="BA12" s="1">
        <f>ROUND(AbsDiff!BA12,3)</f>
        <v>0</v>
      </c>
      <c r="BB12" s="1">
        <f>ROUND(AbsDiff!BB12,3)</f>
        <v>0</v>
      </c>
      <c r="BC12" s="1">
        <f>ROUND(AbsDiff!BC12,3)</f>
        <v>0</v>
      </c>
      <c r="BD12" s="1">
        <f>ROUND(AbsDiff!BD12,3)</f>
        <v>0</v>
      </c>
      <c r="BE12" s="1">
        <f>ROUND(AbsDiff!BE12,3)</f>
        <v>0</v>
      </c>
      <c r="BF12" s="1">
        <f>ROUND(AbsDiff!BF12,3)</f>
        <v>0</v>
      </c>
      <c r="BG12" s="1">
        <f>ROUND(AbsDiff!BG12,3)</f>
        <v>-303.113</v>
      </c>
      <c r="BH12" s="1">
        <f>ROUND(AbsDiff!BH12,3)</f>
        <v>0</v>
      </c>
      <c r="BI12" s="1">
        <f>ROUND(AbsDiff!BI12,3)</f>
        <v>0</v>
      </c>
      <c r="BJ12" s="1">
        <f>ROUND(AbsDiff!BJ12,3)</f>
        <v>0</v>
      </c>
      <c r="BK12" s="1">
        <f>ROUND(AbsDiff!BK12,3)</f>
        <v>0</v>
      </c>
      <c r="BL12" s="1">
        <f>ROUND(AbsDiff!BL12,3)</f>
        <v>0</v>
      </c>
      <c r="BM12" s="1">
        <f>ROUND(AbsDiff!BM12,3)</f>
        <v>0</v>
      </c>
      <c r="BN12" s="1">
        <f>ROUND(AbsDiff!BN12,3)</f>
        <v>0</v>
      </c>
      <c r="BO12" s="1">
        <f>ROUND(AbsDiff!BO12,3)</f>
        <v>0</v>
      </c>
      <c r="BP12" s="1">
        <f>ROUND(AbsDiff!BP12,3)</f>
        <v>0</v>
      </c>
      <c r="BQ12" s="1">
        <f>ROUND(AbsDiff!BQ12,3)</f>
        <v>0</v>
      </c>
      <c r="BR12" s="1">
        <f>ROUND(AbsDiff!BR12,3)</f>
        <v>0</v>
      </c>
      <c r="BS12" s="1">
        <f>ROUND(AbsDiff!BS12,3)</f>
        <v>0</v>
      </c>
      <c r="BT12" s="1">
        <f>ROUND(AbsDiff!BT12,3)</f>
        <v>0</v>
      </c>
      <c r="BU12" s="1">
        <f>ROUND(AbsDiff!BU12,3)</f>
        <v>0</v>
      </c>
      <c r="BV12" s="1">
        <f>ROUND(AbsDiff!BV12,3)</f>
        <v>0</v>
      </c>
      <c r="BW12" s="1">
        <f>ROUND(AbsDiff!BW12,3)</f>
        <v>0</v>
      </c>
      <c r="BX12" s="1">
        <f>ROUND(AbsDiff!BX12,3)</f>
        <v>0</v>
      </c>
      <c r="BY12" s="1">
        <f>ROUND(AbsDiff!BY12,3)</f>
        <v>0</v>
      </c>
      <c r="BZ12" s="1">
        <f>ROUND(AbsDiff!BZ12,3)</f>
        <v>0</v>
      </c>
      <c r="CA12" s="1">
        <f>ROUND(AbsDiff!CA12,3)</f>
        <v>0</v>
      </c>
      <c r="CB12" s="1">
        <f>ROUND(AbsDiff!CB12,3)</f>
        <v>0</v>
      </c>
    </row>
    <row r="13" spans="1:80" x14ac:dyDescent="0.2">
      <c r="A13" s="1">
        <f>ROUND(AbsDiff!A13,3)</f>
        <v>0</v>
      </c>
      <c r="B13" s="1">
        <f>ROUND(AbsDiff!B13,3)</f>
        <v>0</v>
      </c>
      <c r="C13" s="1">
        <f>ROUND(AbsDiff!C13,3)</f>
        <v>0</v>
      </c>
      <c r="D13" s="1">
        <f>ROUND(AbsDiff!D13,3)</f>
        <v>0</v>
      </c>
      <c r="E13" s="1">
        <f>ROUND(AbsDiff!E13,3)</f>
        <v>0</v>
      </c>
      <c r="F13" s="1">
        <f>ROUND(AbsDiff!F13,3)</f>
        <v>0</v>
      </c>
      <c r="G13" s="1">
        <f>ROUND(AbsDiff!G13,3)</f>
        <v>0</v>
      </c>
      <c r="H13" s="1">
        <f>ROUND(AbsDiff!H13,3)</f>
        <v>0</v>
      </c>
      <c r="I13" s="1">
        <f>ROUND(AbsDiff!I13,3)</f>
        <v>0</v>
      </c>
      <c r="J13" s="1">
        <f>ROUND(AbsDiff!J13,3)</f>
        <v>0</v>
      </c>
      <c r="K13" s="1">
        <f>ROUND(AbsDiff!K13,3)</f>
        <v>0</v>
      </c>
      <c r="L13" s="1">
        <f>ROUND(AbsDiff!L13,3)</f>
        <v>0</v>
      </c>
      <c r="M13" s="1">
        <f>ROUND(AbsDiff!M13,3)</f>
        <v>0</v>
      </c>
      <c r="N13" s="1">
        <f>ROUND(AbsDiff!N13,3)</f>
        <v>0</v>
      </c>
      <c r="O13" s="1">
        <f>ROUND(AbsDiff!O13,3)</f>
        <v>0</v>
      </c>
      <c r="P13" s="1">
        <f>ROUND(AbsDiff!P13,3)</f>
        <v>0</v>
      </c>
      <c r="Q13" s="1">
        <f>ROUND(AbsDiff!Q13,3)</f>
        <v>0</v>
      </c>
      <c r="R13" s="1">
        <f>ROUND(AbsDiff!R13,3)</f>
        <v>0</v>
      </c>
      <c r="S13" s="1">
        <f>ROUND(AbsDiff!S13,3)</f>
        <v>0</v>
      </c>
      <c r="T13" s="1">
        <f>ROUND(AbsDiff!T13,3)</f>
        <v>0</v>
      </c>
      <c r="U13" s="1">
        <f>ROUND(AbsDiff!U13,3)</f>
        <v>0</v>
      </c>
      <c r="V13" s="1">
        <f>ROUND(AbsDiff!V13,3)</f>
        <v>0</v>
      </c>
      <c r="W13" s="1">
        <f>ROUND(AbsDiff!W13,3)</f>
        <v>0</v>
      </c>
      <c r="X13" s="1">
        <f>ROUND(AbsDiff!X13,3)</f>
        <v>0</v>
      </c>
      <c r="Y13" s="1">
        <f>ROUND(AbsDiff!Y13,3)</f>
        <v>0</v>
      </c>
      <c r="Z13" s="1">
        <f>ROUND(AbsDiff!Z13,3)</f>
        <v>0</v>
      </c>
      <c r="AA13" s="1">
        <f>ROUND(AbsDiff!AA13,3)</f>
        <v>0</v>
      </c>
      <c r="AB13" s="1">
        <f>ROUND(AbsDiff!AB13,3)</f>
        <v>0</v>
      </c>
      <c r="AC13" s="1">
        <f>ROUND(AbsDiff!AC13,3)</f>
        <v>0</v>
      </c>
      <c r="AD13" s="1">
        <f>ROUND(AbsDiff!AD13,3)</f>
        <v>0</v>
      </c>
      <c r="AE13" s="1">
        <f>ROUND(AbsDiff!AE13,3)</f>
        <v>0</v>
      </c>
      <c r="AF13" s="1">
        <f>ROUND(AbsDiff!AF13,3)</f>
        <v>0</v>
      </c>
      <c r="AG13" s="1">
        <f>ROUND(AbsDiff!AG13,3)</f>
        <v>0</v>
      </c>
      <c r="AH13" s="1">
        <f>ROUND(AbsDiff!AH13,3)</f>
        <v>0</v>
      </c>
      <c r="AI13" s="1">
        <f>ROUND(AbsDiff!AI13,3)</f>
        <v>0</v>
      </c>
      <c r="AJ13" s="1">
        <f>ROUND(AbsDiff!AJ13,3)</f>
        <v>0</v>
      </c>
      <c r="AK13" s="1">
        <f>ROUND(AbsDiff!AK13,3)</f>
        <v>0</v>
      </c>
      <c r="AL13" s="1">
        <f>ROUND(AbsDiff!AL13,3)</f>
        <v>0</v>
      </c>
      <c r="AM13" s="1">
        <f>ROUND(AbsDiff!AM13,3)</f>
        <v>0</v>
      </c>
      <c r="AN13" s="1">
        <f>ROUND(AbsDiff!AN13,3)</f>
        <v>0</v>
      </c>
      <c r="AO13" s="1">
        <f>ROUND(AbsDiff!AO13,3)</f>
        <v>0</v>
      </c>
      <c r="AP13" s="1">
        <f>ROUND(AbsDiff!AP13,3)</f>
        <v>0</v>
      </c>
      <c r="AQ13" s="1">
        <f>ROUND(AbsDiff!AQ13,3)</f>
        <v>0</v>
      </c>
      <c r="AR13" s="1">
        <f>ROUND(AbsDiff!AR13,3)</f>
        <v>0</v>
      </c>
      <c r="AS13" s="1">
        <f>ROUND(AbsDiff!AS13,3)</f>
        <v>0</v>
      </c>
      <c r="AT13" s="1">
        <f>ROUND(AbsDiff!AT13,3)</f>
        <v>0</v>
      </c>
      <c r="AU13" s="1">
        <f>ROUND(AbsDiff!AU13,3)</f>
        <v>0</v>
      </c>
      <c r="AV13" s="1">
        <f>ROUND(AbsDiff!AV13,3)</f>
        <v>0</v>
      </c>
      <c r="AW13" s="1">
        <f>ROUND(AbsDiff!AW13,3)</f>
        <v>0</v>
      </c>
      <c r="AX13" s="1">
        <f>ROUND(AbsDiff!AX13,3)</f>
        <v>-6.3419999999999996</v>
      </c>
      <c r="AY13" s="1">
        <f>ROUND(AbsDiff!AY13,3)</f>
        <v>0</v>
      </c>
      <c r="AZ13" s="1">
        <f>ROUND(AbsDiff!AZ13,3)</f>
        <v>0</v>
      </c>
      <c r="BA13" s="1">
        <f>ROUND(AbsDiff!BA13,3)</f>
        <v>0</v>
      </c>
      <c r="BB13" s="1">
        <f>ROUND(AbsDiff!BB13,3)</f>
        <v>0</v>
      </c>
      <c r="BC13" s="1">
        <f>ROUND(AbsDiff!BC13,3)</f>
        <v>0</v>
      </c>
      <c r="BD13" s="1">
        <f>ROUND(AbsDiff!BD13,3)</f>
        <v>0</v>
      </c>
      <c r="BE13" s="1">
        <f>ROUND(AbsDiff!BE13,3)</f>
        <v>0</v>
      </c>
      <c r="BF13" s="1">
        <f>ROUND(AbsDiff!BF13,3)</f>
        <v>0</v>
      </c>
      <c r="BG13" s="1">
        <f>ROUND(AbsDiff!BG13,3)</f>
        <v>-303.113</v>
      </c>
      <c r="BH13" s="1">
        <f>ROUND(AbsDiff!BH13,3)</f>
        <v>0</v>
      </c>
      <c r="BI13" s="1">
        <f>ROUND(AbsDiff!BI13,3)</f>
        <v>0</v>
      </c>
      <c r="BJ13" s="1">
        <f>ROUND(AbsDiff!BJ13,3)</f>
        <v>0</v>
      </c>
      <c r="BK13" s="1">
        <f>ROUND(AbsDiff!BK13,3)</f>
        <v>0</v>
      </c>
      <c r="BL13" s="1">
        <f>ROUND(AbsDiff!BL13,3)</f>
        <v>0</v>
      </c>
      <c r="BM13" s="1">
        <f>ROUND(AbsDiff!BM13,3)</f>
        <v>0</v>
      </c>
      <c r="BN13" s="1">
        <f>ROUND(AbsDiff!BN13,3)</f>
        <v>0</v>
      </c>
      <c r="BO13" s="1">
        <f>ROUND(AbsDiff!BO13,3)</f>
        <v>0</v>
      </c>
      <c r="BP13" s="1">
        <f>ROUND(AbsDiff!BP13,3)</f>
        <v>0</v>
      </c>
      <c r="BQ13" s="1">
        <f>ROUND(AbsDiff!BQ13,3)</f>
        <v>0</v>
      </c>
      <c r="BR13" s="1">
        <f>ROUND(AbsDiff!BR13,3)</f>
        <v>0</v>
      </c>
      <c r="BS13" s="1">
        <f>ROUND(AbsDiff!BS13,3)</f>
        <v>0</v>
      </c>
      <c r="BT13" s="1">
        <f>ROUND(AbsDiff!BT13,3)</f>
        <v>0</v>
      </c>
      <c r="BU13" s="1">
        <f>ROUND(AbsDiff!BU13,3)</f>
        <v>0</v>
      </c>
      <c r="BV13" s="1">
        <f>ROUND(AbsDiff!BV13,3)</f>
        <v>0</v>
      </c>
      <c r="BW13" s="1">
        <f>ROUND(AbsDiff!BW13,3)</f>
        <v>0</v>
      </c>
      <c r="BX13" s="1">
        <f>ROUND(AbsDiff!BX13,3)</f>
        <v>0</v>
      </c>
      <c r="BY13" s="1">
        <f>ROUND(AbsDiff!BY13,3)</f>
        <v>0</v>
      </c>
      <c r="BZ13" s="1">
        <f>ROUND(AbsDiff!BZ13,3)</f>
        <v>0</v>
      </c>
      <c r="CA13" s="1">
        <f>ROUND(AbsDiff!CA13,3)</f>
        <v>0</v>
      </c>
      <c r="CB13" s="1">
        <f>ROUND(AbsDiff!CB13,3)</f>
        <v>0</v>
      </c>
    </row>
    <row r="14" spans="1:80" x14ac:dyDescent="0.2">
      <c r="A14" s="1">
        <f>ROUND(AbsDiff!A14,3)</f>
        <v>0</v>
      </c>
      <c r="B14" s="1">
        <f>ROUND(AbsDiff!B14,3)</f>
        <v>0</v>
      </c>
      <c r="C14" s="1">
        <f>ROUND(AbsDiff!C14,3)</f>
        <v>0</v>
      </c>
      <c r="D14" s="1">
        <f>ROUND(AbsDiff!D14,3)</f>
        <v>0</v>
      </c>
      <c r="E14" s="1">
        <f>ROUND(AbsDiff!E14,3)</f>
        <v>0</v>
      </c>
      <c r="F14" s="1">
        <f>ROUND(AbsDiff!F14,3)</f>
        <v>0</v>
      </c>
      <c r="G14" s="1">
        <f>ROUND(AbsDiff!G14,3)</f>
        <v>0</v>
      </c>
      <c r="H14" s="1">
        <f>ROUND(AbsDiff!H14,3)</f>
        <v>0</v>
      </c>
      <c r="I14" s="1">
        <f>ROUND(AbsDiff!I14,3)</f>
        <v>0</v>
      </c>
      <c r="J14" s="1">
        <f>ROUND(AbsDiff!J14,3)</f>
        <v>0</v>
      </c>
      <c r="K14" s="1">
        <f>ROUND(AbsDiff!K14,3)</f>
        <v>0</v>
      </c>
      <c r="L14" s="1">
        <f>ROUND(AbsDiff!L14,3)</f>
        <v>0</v>
      </c>
      <c r="M14" s="1">
        <f>ROUND(AbsDiff!M14,3)</f>
        <v>0</v>
      </c>
      <c r="N14" s="1">
        <f>ROUND(AbsDiff!N14,3)</f>
        <v>0</v>
      </c>
      <c r="O14" s="1">
        <f>ROUND(AbsDiff!O14,3)</f>
        <v>0</v>
      </c>
      <c r="P14" s="1">
        <f>ROUND(AbsDiff!P14,3)</f>
        <v>0</v>
      </c>
      <c r="Q14" s="1">
        <f>ROUND(AbsDiff!Q14,3)</f>
        <v>0</v>
      </c>
      <c r="R14" s="1">
        <f>ROUND(AbsDiff!R14,3)</f>
        <v>0</v>
      </c>
      <c r="S14" s="1">
        <f>ROUND(AbsDiff!S14,3)</f>
        <v>0</v>
      </c>
      <c r="T14" s="1">
        <f>ROUND(AbsDiff!T14,3)</f>
        <v>0</v>
      </c>
      <c r="U14" s="1">
        <f>ROUND(AbsDiff!U14,3)</f>
        <v>0</v>
      </c>
      <c r="V14" s="1">
        <f>ROUND(AbsDiff!V14,3)</f>
        <v>0</v>
      </c>
      <c r="W14" s="1">
        <f>ROUND(AbsDiff!W14,3)</f>
        <v>0</v>
      </c>
      <c r="X14" s="1">
        <f>ROUND(AbsDiff!X14,3)</f>
        <v>0</v>
      </c>
      <c r="Y14" s="1">
        <f>ROUND(AbsDiff!Y14,3)</f>
        <v>0</v>
      </c>
      <c r="Z14" s="1">
        <f>ROUND(AbsDiff!Z14,3)</f>
        <v>0</v>
      </c>
      <c r="AA14" s="1">
        <f>ROUND(AbsDiff!AA14,3)</f>
        <v>0</v>
      </c>
      <c r="AB14" s="1">
        <f>ROUND(AbsDiff!AB14,3)</f>
        <v>0</v>
      </c>
      <c r="AC14" s="1">
        <f>ROUND(AbsDiff!AC14,3)</f>
        <v>0</v>
      </c>
      <c r="AD14" s="1">
        <f>ROUND(AbsDiff!AD14,3)</f>
        <v>0</v>
      </c>
      <c r="AE14" s="1">
        <f>ROUND(AbsDiff!AE14,3)</f>
        <v>0</v>
      </c>
      <c r="AF14" s="1">
        <f>ROUND(AbsDiff!AF14,3)</f>
        <v>0</v>
      </c>
      <c r="AG14" s="1">
        <f>ROUND(AbsDiff!AG14,3)</f>
        <v>0</v>
      </c>
      <c r="AH14" s="1">
        <f>ROUND(AbsDiff!AH14,3)</f>
        <v>0</v>
      </c>
      <c r="AI14" s="1">
        <f>ROUND(AbsDiff!AI14,3)</f>
        <v>0</v>
      </c>
      <c r="AJ14" s="1">
        <f>ROUND(AbsDiff!AJ14,3)</f>
        <v>0</v>
      </c>
      <c r="AK14" s="1">
        <f>ROUND(AbsDiff!AK14,3)</f>
        <v>0</v>
      </c>
      <c r="AL14" s="1">
        <f>ROUND(AbsDiff!AL14,3)</f>
        <v>0</v>
      </c>
      <c r="AM14" s="1">
        <f>ROUND(AbsDiff!AM14,3)</f>
        <v>0</v>
      </c>
      <c r="AN14" s="1">
        <f>ROUND(AbsDiff!AN14,3)</f>
        <v>0</v>
      </c>
      <c r="AO14" s="1">
        <f>ROUND(AbsDiff!AO14,3)</f>
        <v>0</v>
      </c>
      <c r="AP14" s="1">
        <f>ROUND(AbsDiff!AP14,3)</f>
        <v>0</v>
      </c>
      <c r="AQ14" s="1">
        <f>ROUND(AbsDiff!AQ14,3)</f>
        <v>0</v>
      </c>
      <c r="AR14" s="1">
        <f>ROUND(AbsDiff!AR14,3)</f>
        <v>0</v>
      </c>
      <c r="AS14" s="1">
        <f>ROUND(AbsDiff!AS14,3)</f>
        <v>0</v>
      </c>
      <c r="AT14" s="1">
        <f>ROUND(AbsDiff!AT14,3)</f>
        <v>0</v>
      </c>
      <c r="AU14" s="1">
        <f>ROUND(AbsDiff!AU14,3)</f>
        <v>0</v>
      </c>
      <c r="AV14" s="1">
        <f>ROUND(AbsDiff!AV14,3)</f>
        <v>0</v>
      </c>
      <c r="AW14" s="1">
        <f>ROUND(AbsDiff!AW14,3)</f>
        <v>0</v>
      </c>
      <c r="AX14" s="1" t="e">
        <f>ROUND(AbsDiff!AX14,3)</f>
        <v>#VALUE!</v>
      </c>
      <c r="AY14" s="1">
        <f>ROUND(AbsDiff!AY14,3)</f>
        <v>0</v>
      </c>
      <c r="AZ14" s="1">
        <f>ROUND(AbsDiff!AZ14,3)</f>
        <v>0</v>
      </c>
      <c r="BA14" s="1">
        <f>ROUND(AbsDiff!BA14,3)</f>
        <v>0</v>
      </c>
      <c r="BB14" s="1">
        <f>ROUND(AbsDiff!BB14,3)</f>
        <v>0</v>
      </c>
      <c r="BC14" s="1">
        <f>ROUND(AbsDiff!BC14,3)</f>
        <v>0</v>
      </c>
      <c r="BD14" s="1">
        <f>ROUND(AbsDiff!BD14,3)</f>
        <v>0</v>
      </c>
      <c r="BE14" s="1">
        <f>ROUND(AbsDiff!BE14,3)</f>
        <v>0</v>
      </c>
      <c r="BF14" s="1">
        <f>ROUND(AbsDiff!BF14,3)</f>
        <v>0</v>
      </c>
      <c r="BG14" s="1">
        <f>ROUND(AbsDiff!BG14,3)</f>
        <v>-303.113</v>
      </c>
      <c r="BH14" s="1">
        <f>ROUND(AbsDiff!BH14,3)</f>
        <v>0</v>
      </c>
      <c r="BI14" s="1">
        <f>ROUND(AbsDiff!BI14,3)</f>
        <v>0</v>
      </c>
      <c r="BJ14" s="1">
        <f>ROUND(AbsDiff!BJ14,3)</f>
        <v>0</v>
      </c>
      <c r="BK14" s="1">
        <f>ROUND(AbsDiff!BK14,3)</f>
        <v>0</v>
      </c>
      <c r="BL14" s="1">
        <f>ROUND(AbsDiff!BL14,3)</f>
        <v>0</v>
      </c>
      <c r="BM14" s="1">
        <f>ROUND(AbsDiff!BM14,3)</f>
        <v>0</v>
      </c>
      <c r="BN14" s="1">
        <f>ROUND(AbsDiff!BN14,3)</f>
        <v>0</v>
      </c>
      <c r="BO14" s="1">
        <f>ROUND(AbsDiff!BO14,3)</f>
        <v>0</v>
      </c>
      <c r="BP14" s="1">
        <f>ROUND(AbsDiff!BP14,3)</f>
        <v>0</v>
      </c>
      <c r="BQ14" s="1">
        <f>ROUND(AbsDiff!BQ14,3)</f>
        <v>0</v>
      </c>
      <c r="BR14" s="1">
        <f>ROUND(AbsDiff!BR14,3)</f>
        <v>0</v>
      </c>
      <c r="BS14" s="1">
        <f>ROUND(AbsDiff!BS14,3)</f>
        <v>0</v>
      </c>
      <c r="BT14" s="1">
        <f>ROUND(AbsDiff!BT14,3)</f>
        <v>0</v>
      </c>
      <c r="BU14" s="1">
        <f>ROUND(AbsDiff!BU14,3)</f>
        <v>0</v>
      </c>
      <c r="BV14" s="1">
        <f>ROUND(AbsDiff!BV14,3)</f>
        <v>0</v>
      </c>
      <c r="BW14" s="1">
        <f>ROUND(AbsDiff!BW14,3)</f>
        <v>0</v>
      </c>
      <c r="BX14" s="1">
        <f>ROUND(AbsDiff!BX14,3)</f>
        <v>0</v>
      </c>
      <c r="BY14" s="1">
        <f>ROUND(AbsDiff!BY14,3)</f>
        <v>0</v>
      </c>
      <c r="BZ14" s="1">
        <f>ROUND(AbsDiff!BZ14,3)</f>
        <v>0</v>
      </c>
      <c r="CA14" s="1">
        <f>ROUND(AbsDiff!CA14,3)</f>
        <v>0</v>
      </c>
      <c r="CB14" s="1">
        <f>ROUND(AbsDiff!CB14,3)</f>
        <v>0</v>
      </c>
    </row>
    <row r="15" spans="1:80" x14ac:dyDescent="0.2">
      <c r="A15" s="1">
        <f>ROUND(AbsDiff!A15,3)</f>
        <v>0</v>
      </c>
      <c r="B15" s="1">
        <f>ROUND(AbsDiff!B15,3)</f>
        <v>0</v>
      </c>
      <c r="C15" s="1">
        <f>ROUND(AbsDiff!C15,3)</f>
        <v>0</v>
      </c>
      <c r="D15" s="1">
        <f>ROUND(AbsDiff!D15,3)</f>
        <v>0</v>
      </c>
      <c r="E15" s="1">
        <f>ROUND(AbsDiff!E15,3)</f>
        <v>0</v>
      </c>
      <c r="F15" s="1">
        <f>ROUND(AbsDiff!F15,3)</f>
        <v>0</v>
      </c>
      <c r="G15" s="1">
        <f>ROUND(AbsDiff!G15,3)</f>
        <v>0</v>
      </c>
      <c r="H15" s="1">
        <f>ROUND(AbsDiff!H15,3)</f>
        <v>0</v>
      </c>
      <c r="I15" s="1">
        <f>ROUND(AbsDiff!I15,3)</f>
        <v>0</v>
      </c>
      <c r="J15" s="1">
        <f>ROUND(AbsDiff!J15,3)</f>
        <v>0</v>
      </c>
      <c r="K15" s="1">
        <f>ROUND(AbsDiff!K15,3)</f>
        <v>0</v>
      </c>
      <c r="L15" s="1">
        <f>ROUND(AbsDiff!L15,3)</f>
        <v>0</v>
      </c>
      <c r="M15" s="1">
        <f>ROUND(AbsDiff!M15,3)</f>
        <v>0</v>
      </c>
      <c r="N15" s="1">
        <f>ROUND(AbsDiff!N15,3)</f>
        <v>0</v>
      </c>
      <c r="O15" s="1">
        <f>ROUND(AbsDiff!O15,3)</f>
        <v>0</v>
      </c>
      <c r="P15" s="1">
        <f>ROUND(AbsDiff!P15,3)</f>
        <v>0</v>
      </c>
      <c r="Q15" s="1">
        <f>ROUND(AbsDiff!Q15,3)</f>
        <v>0</v>
      </c>
      <c r="R15" s="1">
        <f>ROUND(AbsDiff!R15,3)</f>
        <v>0</v>
      </c>
      <c r="S15" s="1">
        <f>ROUND(AbsDiff!S15,3)</f>
        <v>0</v>
      </c>
      <c r="T15" s="1">
        <f>ROUND(AbsDiff!T15,3)</f>
        <v>0</v>
      </c>
      <c r="U15" s="1">
        <f>ROUND(AbsDiff!U15,3)</f>
        <v>0</v>
      </c>
      <c r="V15" s="1">
        <f>ROUND(AbsDiff!V15,3)</f>
        <v>0</v>
      </c>
      <c r="W15" s="1">
        <f>ROUND(AbsDiff!W15,3)</f>
        <v>0</v>
      </c>
      <c r="X15" s="1">
        <f>ROUND(AbsDiff!X15,3)</f>
        <v>0</v>
      </c>
      <c r="Y15" s="1">
        <f>ROUND(AbsDiff!Y15,3)</f>
        <v>0</v>
      </c>
      <c r="Z15" s="1">
        <f>ROUND(AbsDiff!Z15,3)</f>
        <v>0</v>
      </c>
      <c r="AA15" s="1">
        <f>ROUND(AbsDiff!AA15,3)</f>
        <v>0</v>
      </c>
      <c r="AB15" s="1">
        <f>ROUND(AbsDiff!AB15,3)</f>
        <v>0</v>
      </c>
      <c r="AC15" s="1">
        <f>ROUND(AbsDiff!AC15,3)</f>
        <v>0</v>
      </c>
      <c r="AD15" s="1">
        <f>ROUND(AbsDiff!AD15,3)</f>
        <v>0</v>
      </c>
      <c r="AE15" s="1">
        <f>ROUND(AbsDiff!AE15,3)</f>
        <v>0</v>
      </c>
      <c r="AF15" s="1">
        <f>ROUND(AbsDiff!AF15,3)</f>
        <v>0</v>
      </c>
      <c r="AG15" s="1">
        <f>ROUND(AbsDiff!AG15,3)</f>
        <v>0</v>
      </c>
      <c r="AH15" s="1">
        <f>ROUND(AbsDiff!AH15,3)</f>
        <v>0</v>
      </c>
      <c r="AI15" s="1">
        <f>ROUND(AbsDiff!AI15,3)</f>
        <v>0</v>
      </c>
      <c r="AJ15" s="1">
        <f>ROUND(AbsDiff!AJ15,3)</f>
        <v>0</v>
      </c>
      <c r="AK15" s="1">
        <f>ROUND(AbsDiff!AK15,3)</f>
        <v>0</v>
      </c>
      <c r="AL15" s="1">
        <f>ROUND(AbsDiff!AL15,3)</f>
        <v>0</v>
      </c>
      <c r="AM15" s="1">
        <f>ROUND(AbsDiff!AM15,3)</f>
        <v>0</v>
      </c>
      <c r="AN15" s="1">
        <f>ROUND(AbsDiff!AN15,3)</f>
        <v>0</v>
      </c>
      <c r="AO15" s="1">
        <f>ROUND(AbsDiff!AO15,3)</f>
        <v>0</v>
      </c>
      <c r="AP15" s="1">
        <f>ROUND(AbsDiff!AP15,3)</f>
        <v>0</v>
      </c>
      <c r="AQ15" s="1">
        <f>ROUND(AbsDiff!AQ15,3)</f>
        <v>0</v>
      </c>
      <c r="AR15" s="1">
        <f>ROUND(AbsDiff!AR15,3)</f>
        <v>0</v>
      </c>
      <c r="AS15" s="1">
        <f>ROUND(AbsDiff!AS15,3)</f>
        <v>0</v>
      </c>
      <c r="AT15" s="1">
        <f>ROUND(AbsDiff!AT15,3)</f>
        <v>0</v>
      </c>
      <c r="AU15" s="1">
        <f>ROUND(AbsDiff!AU15,3)</f>
        <v>0</v>
      </c>
      <c r="AV15" s="1">
        <f>ROUND(AbsDiff!AV15,3)</f>
        <v>0</v>
      </c>
      <c r="AW15" s="1">
        <f>ROUND(AbsDiff!AW15,3)</f>
        <v>0</v>
      </c>
      <c r="AX15" s="1" t="e">
        <f>ROUND(AbsDiff!AX15,3)</f>
        <v>#VALUE!</v>
      </c>
      <c r="AY15" s="1">
        <f>ROUND(AbsDiff!AY15,3)</f>
        <v>0</v>
      </c>
      <c r="AZ15" s="1">
        <f>ROUND(AbsDiff!AZ15,3)</f>
        <v>0</v>
      </c>
      <c r="BA15" s="1">
        <f>ROUND(AbsDiff!BA15,3)</f>
        <v>0</v>
      </c>
      <c r="BB15" s="1">
        <f>ROUND(AbsDiff!BB15,3)</f>
        <v>0</v>
      </c>
      <c r="BC15" s="1">
        <f>ROUND(AbsDiff!BC15,3)</f>
        <v>0</v>
      </c>
      <c r="BD15" s="1">
        <f>ROUND(AbsDiff!BD15,3)</f>
        <v>0</v>
      </c>
      <c r="BE15" s="1">
        <f>ROUND(AbsDiff!BE15,3)</f>
        <v>0</v>
      </c>
      <c r="BF15" s="1">
        <f>ROUND(AbsDiff!BF15,3)</f>
        <v>0</v>
      </c>
      <c r="BG15" s="1">
        <f>ROUND(AbsDiff!BG15,3)</f>
        <v>-303.11200000000002</v>
      </c>
      <c r="BH15" s="1">
        <f>ROUND(AbsDiff!BH15,3)</f>
        <v>0</v>
      </c>
      <c r="BI15" s="1">
        <f>ROUND(AbsDiff!BI15,3)</f>
        <v>0</v>
      </c>
      <c r="BJ15" s="1">
        <f>ROUND(AbsDiff!BJ15,3)</f>
        <v>0</v>
      </c>
      <c r="BK15" s="1">
        <f>ROUND(AbsDiff!BK15,3)</f>
        <v>0</v>
      </c>
      <c r="BL15" s="1">
        <f>ROUND(AbsDiff!BL15,3)</f>
        <v>0</v>
      </c>
      <c r="BM15" s="1">
        <f>ROUND(AbsDiff!BM15,3)</f>
        <v>0</v>
      </c>
      <c r="BN15" s="1">
        <f>ROUND(AbsDiff!BN15,3)</f>
        <v>0</v>
      </c>
      <c r="BO15" s="1">
        <f>ROUND(AbsDiff!BO15,3)</f>
        <v>0</v>
      </c>
      <c r="BP15" s="1">
        <f>ROUND(AbsDiff!BP15,3)</f>
        <v>0</v>
      </c>
      <c r="BQ15" s="1">
        <f>ROUND(AbsDiff!BQ15,3)</f>
        <v>0</v>
      </c>
      <c r="BR15" s="1">
        <f>ROUND(AbsDiff!BR15,3)</f>
        <v>0</v>
      </c>
      <c r="BS15" s="1">
        <f>ROUND(AbsDiff!BS15,3)</f>
        <v>0</v>
      </c>
      <c r="BT15" s="1">
        <f>ROUND(AbsDiff!BT15,3)</f>
        <v>0</v>
      </c>
      <c r="BU15" s="1">
        <f>ROUND(AbsDiff!BU15,3)</f>
        <v>0</v>
      </c>
      <c r="BV15" s="1">
        <f>ROUND(AbsDiff!BV15,3)</f>
        <v>0</v>
      </c>
      <c r="BW15" s="1">
        <f>ROUND(AbsDiff!BW15,3)</f>
        <v>0</v>
      </c>
      <c r="BX15" s="1">
        <f>ROUND(AbsDiff!BX15,3)</f>
        <v>0</v>
      </c>
      <c r="BY15" s="1">
        <f>ROUND(AbsDiff!BY15,3)</f>
        <v>0</v>
      </c>
      <c r="BZ15" s="1">
        <f>ROUND(AbsDiff!BZ15,3)</f>
        <v>0</v>
      </c>
      <c r="CA15" s="1">
        <f>ROUND(AbsDiff!CA15,3)</f>
        <v>0</v>
      </c>
      <c r="CB15" s="1">
        <f>ROUND(AbsDiff!CB15,3)</f>
        <v>0</v>
      </c>
    </row>
    <row r="16" spans="1:80" x14ac:dyDescent="0.2">
      <c r="A16" s="1">
        <f>ROUND(AbsDiff!A16,3)</f>
        <v>0</v>
      </c>
      <c r="B16" s="1">
        <f>ROUND(AbsDiff!B16,3)</f>
        <v>0</v>
      </c>
      <c r="C16" s="1">
        <f>ROUND(AbsDiff!C16,3)</f>
        <v>0</v>
      </c>
      <c r="D16" s="1">
        <f>ROUND(AbsDiff!D16,3)</f>
        <v>0</v>
      </c>
      <c r="E16" s="1">
        <f>ROUND(AbsDiff!E16,3)</f>
        <v>0</v>
      </c>
      <c r="F16" s="1">
        <f>ROUND(AbsDiff!F16,3)</f>
        <v>0</v>
      </c>
      <c r="G16" s="1">
        <f>ROUND(AbsDiff!G16,3)</f>
        <v>0</v>
      </c>
      <c r="H16" s="1">
        <f>ROUND(AbsDiff!H16,3)</f>
        <v>0</v>
      </c>
      <c r="I16" s="1">
        <f>ROUND(AbsDiff!I16,3)</f>
        <v>0</v>
      </c>
      <c r="J16" s="1">
        <f>ROUND(AbsDiff!J16,3)</f>
        <v>0</v>
      </c>
      <c r="K16" s="1">
        <f>ROUND(AbsDiff!K16,3)</f>
        <v>0</v>
      </c>
      <c r="L16" s="1">
        <f>ROUND(AbsDiff!L16,3)</f>
        <v>0</v>
      </c>
      <c r="M16" s="1">
        <f>ROUND(AbsDiff!M16,3)</f>
        <v>0</v>
      </c>
      <c r="N16" s="1">
        <f>ROUND(AbsDiff!N16,3)</f>
        <v>0</v>
      </c>
      <c r="O16" s="1">
        <f>ROUND(AbsDiff!O16,3)</f>
        <v>0</v>
      </c>
      <c r="P16" s="1">
        <f>ROUND(AbsDiff!P16,3)</f>
        <v>0</v>
      </c>
      <c r="Q16" s="1">
        <f>ROUND(AbsDiff!Q16,3)</f>
        <v>0</v>
      </c>
      <c r="R16" s="1">
        <f>ROUND(AbsDiff!R16,3)</f>
        <v>0</v>
      </c>
      <c r="S16" s="1">
        <f>ROUND(AbsDiff!S16,3)</f>
        <v>0</v>
      </c>
      <c r="T16" s="1">
        <f>ROUND(AbsDiff!T16,3)</f>
        <v>0</v>
      </c>
      <c r="U16" s="1">
        <f>ROUND(AbsDiff!U16,3)</f>
        <v>0</v>
      </c>
      <c r="V16" s="1">
        <f>ROUND(AbsDiff!V16,3)</f>
        <v>0</v>
      </c>
      <c r="W16" s="1">
        <f>ROUND(AbsDiff!W16,3)</f>
        <v>0</v>
      </c>
      <c r="X16" s="1">
        <f>ROUND(AbsDiff!X16,3)</f>
        <v>0</v>
      </c>
      <c r="Y16" s="1">
        <f>ROUND(AbsDiff!Y16,3)</f>
        <v>0</v>
      </c>
      <c r="Z16" s="1">
        <f>ROUND(AbsDiff!Z16,3)</f>
        <v>0</v>
      </c>
      <c r="AA16" s="1">
        <f>ROUND(AbsDiff!AA16,3)</f>
        <v>0</v>
      </c>
      <c r="AB16" s="1">
        <f>ROUND(AbsDiff!AB16,3)</f>
        <v>0</v>
      </c>
      <c r="AC16" s="1">
        <f>ROUND(AbsDiff!AC16,3)</f>
        <v>0</v>
      </c>
      <c r="AD16" s="1">
        <f>ROUND(AbsDiff!AD16,3)</f>
        <v>0</v>
      </c>
      <c r="AE16" s="1">
        <f>ROUND(AbsDiff!AE16,3)</f>
        <v>0</v>
      </c>
      <c r="AF16" s="1">
        <f>ROUND(AbsDiff!AF16,3)</f>
        <v>0</v>
      </c>
      <c r="AG16" s="1">
        <f>ROUND(AbsDiff!AG16,3)</f>
        <v>0</v>
      </c>
      <c r="AH16" s="1">
        <f>ROUND(AbsDiff!AH16,3)</f>
        <v>0</v>
      </c>
      <c r="AI16" s="1">
        <f>ROUND(AbsDiff!AI16,3)</f>
        <v>0</v>
      </c>
      <c r="AJ16" s="1">
        <f>ROUND(AbsDiff!AJ16,3)</f>
        <v>0</v>
      </c>
      <c r="AK16" s="1">
        <f>ROUND(AbsDiff!AK16,3)</f>
        <v>0</v>
      </c>
      <c r="AL16" s="1">
        <f>ROUND(AbsDiff!AL16,3)</f>
        <v>0</v>
      </c>
      <c r="AM16" s="1">
        <f>ROUND(AbsDiff!AM16,3)</f>
        <v>0</v>
      </c>
      <c r="AN16" s="1">
        <f>ROUND(AbsDiff!AN16,3)</f>
        <v>0</v>
      </c>
      <c r="AO16" s="1">
        <f>ROUND(AbsDiff!AO16,3)</f>
        <v>0</v>
      </c>
      <c r="AP16" s="1">
        <f>ROUND(AbsDiff!AP16,3)</f>
        <v>0</v>
      </c>
      <c r="AQ16" s="1">
        <f>ROUND(AbsDiff!AQ16,3)</f>
        <v>0</v>
      </c>
      <c r="AR16" s="1">
        <f>ROUND(AbsDiff!AR16,3)</f>
        <v>0</v>
      </c>
      <c r="AS16" s="1">
        <f>ROUND(AbsDiff!AS16,3)</f>
        <v>0</v>
      </c>
      <c r="AT16" s="1">
        <f>ROUND(AbsDiff!AT16,3)</f>
        <v>0</v>
      </c>
      <c r="AU16" s="1">
        <f>ROUND(AbsDiff!AU16,3)</f>
        <v>0</v>
      </c>
      <c r="AV16" s="1">
        <f>ROUND(AbsDiff!AV16,3)</f>
        <v>0</v>
      </c>
      <c r="AW16" s="1">
        <f>ROUND(AbsDiff!AW16,3)</f>
        <v>0</v>
      </c>
      <c r="AX16" s="1" t="e">
        <f>ROUND(AbsDiff!AX16,3)</f>
        <v>#VALUE!</v>
      </c>
      <c r="AY16" s="1">
        <f>ROUND(AbsDiff!AY16,3)</f>
        <v>0</v>
      </c>
      <c r="AZ16" s="1">
        <f>ROUND(AbsDiff!AZ16,3)</f>
        <v>0</v>
      </c>
      <c r="BA16" s="1">
        <f>ROUND(AbsDiff!BA16,3)</f>
        <v>0</v>
      </c>
      <c r="BB16" s="1">
        <f>ROUND(AbsDiff!BB16,3)</f>
        <v>0</v>
      </c>
      <c r="BC16" s="1">
        <f>ROUND(AbsDiff!BC16,3)</f>
        <v>0</v>
      </c>
      <c r="BD16" s="1">
        <f>ROUND(AbsDiff!BD16,3)</f>
        <v>0</v>
      </c>
      <c r="BE16" s="1">
        <f>ROUND(AbsDiff!BE16,3)</f>
        <v>0</v>
      </c>
      <c r="BF16" s="1">
        <f>ROUND(AbsDiff!BF16,3)</f>
        <v>0</v>
      </c>
      <c r="BG16" s="1">
        <f>ROUND(AbsDiff!BG16,3)</f>
        <v>-303.11200000000002</v>
      </c>
      <c r="BH16" s="1">
        <f>ROUND(AbsDiff!BH16,3)</f>
        <v>0</v>
      </c>
      <c r="BI16" s="1">
        <f>ROUND(AbsDiff!BI16,3)</f>
        <v>0</v>
      </c>
      <c r="BJ16" s="1">
        <f>ROUND(AbsDiff!BJ16,3)</f>
        <v>0</v>
      </c>
      <c r="BK16" s="1">
        <f>ROUND(AbsDiff!BK16,3)</f>
        <v>0</v>
      </c>
      <c r="BL16" s="1">
        <f>ROUND(AbsDiff!BL16,3)</f>
        <v>0</v>
      </c>
      <c r="BM16" s="1">
        <f>ROUND(AbsDiff!BM16,3)</f>
        <v>0</v>
      </c>
      <c r="BN16" s="1">
        <f>ROUND(AbsDiff!BN16,3)</f>
        <v>0</v>
      </c>
      <c r="BO16" s="1">
        <f>ROUND(AbsDiff!BO16,3)</f>
        <v>0</v>
      </c>
      <c r="BP16" s="1">
        <f>ROUND(AbsDiff!BP16,3)</f>
        <v>0</v>
      </c>
      <c r="BQ16" s="1">
        <f>ROUND(AbsDiff!BQ16,3)</f>
        <v>0</v>
      </c>
      <c r="BR16" s="1">
        <f>ROUND(AbsDiff!BR16,3)</f>
        <v>0</v>
      </c>
      <c r="BS16" s="1">
        <f>ROUND(AbsDiff!BS16,3)</f>
        <v>0</v>
      </c>
      <c r="BT16" s="1">
        <f>ROUND(AbsDiff!BT16,3)</f>
        <v>0</v>
      </c>
      <c r="BU16" s="1">
        <f>ROUND(AbsDiff!BU16,3)</f>
        <v>0</v>
      </c>
      <c r="BV16" s="1">
        <f>ROUND(AbsDiff!BV16,3)</f>
        <v>0</v>
      </c>
      <c r="BW16" s="1">
        <f>ROUND(AbsDiff!BW16,3)</f>
        <v>0</v>
      </c>
      <c r="BX16" s="1">
        <f>ROUND(AbsDiff!BX16,3)</f>
        <v>0</v>
      </c>
      <c r="BY16" s="1">
        <f>ROUND(AbsDiff!BY16,3)</f>
        <v>0</v>
      </c>
      <c r="BZ16" s="1">
        <f>ROUND(AbsDiff!BZ16,3)</f>
        <v>0</v>
      </c>
      <c r="CA16" s="1">
        <f>ROUND(AbsDiff!CA16,3)</f>
        <v>0</v>
      </c>
      <c r="CB16" s="1">
        <f>ROUND(AbsDiff!CB16,3)</f>
        <v>0</v>
      </c>
    </row>
    <row r="17" spans="1:80" x14ac:dyDescent="0.2">
      <c r="A17" s="1">
        <f>ROUND(AbsDiff!A17,3)</f>
        <v>0</v>
      </c>
      <c r="B17" s="1">
        <f>ROUND(AbsDiff!B17,3)</f>
        <v>0</v>
      </c>
      <c r="C17" s="1">
        <f>ROUND(AbsDiff!C17,3)</f>
        <v>0</v>
      </c>
      <c r="D17" s="1">
        <f>ROUND(AbsDiff!D17,3)</f>
        <v>0</v>
      </c>
      <c r="E17" s="1">
        <f>ROUND(AbsDiff!E17,3)</f>
        <v>0</v>
      </c>
      <c r="F17" s="1">
        <f>ROUND(AbsDiff!F17,3)</f>
        <v>0</v>
      </c>
      <c r="G17" s="1">
        <f>ROUND(AbsDiff!G17,3)</f>
        <v>0</v>
      </c>
      <c r="H17" s="1">
        <f>ROUND(AbsDiff!H17,3)</f>
        <v>0</v>
      </c>
      <c r="I17" s="1">
        <f>ROUND(AbsDiff!I17,3)</f>
        <v>0</v>
      </c>
      <c r="J17" s="1">
        <f>ROUND(AbsDiff!J17,3)</f>
        <v>0</v>
      </c>
      <c r="K17" s="1">
        <f>ROUND(AbsDiff!K17,3)</f>
        <v>0</v>
      </c>
      <c r="L17" s="1">
        <f>ROUND(AbsDiff!L17,3)</f>
        <v>0</v>
      </c>
      <c r="M17" s="1">
        <f>ROUND(AbsDiff!M17,3)</f>
        <v>0</v>
      </c>
      <c r="N17" s="1">
        <f>ROUND(AbsDiff!N17,3)</f>
        <v>0</v>
      </c>
      <c r="O17" s="1">
        <f>ROUND(AbsDiff!O17,3)</f>
        <v>0</v>
      </c>
      <c r="P17" s="1">
        <f>ROUND(AbsDiff!P17,3)</f>
        <v>0</v>
      </c>
      <c r="Q17" s="1">
        <f>ROUND(AbsDiff!Q17,3)</f>
        <v>0</v>
      </c>
      <c r="R17" s="1">
        <f>ROUND(AbsDiff!R17,3)</f>
        <v>0</v>
      </c>
      <c r="S17" s="1">
        <f>ROUND(AbsDiff!S17,3)</f>
        <v>0</v>
      </c>
      <c r="T17" s="1">
        <f>ROUND(AbsDiff!T17,3)</f>
        <v>0</v>
      </c>
      <c r="U17" s="1">
        <f>ROUND(AbsDiff!U17,3)</f>
        <v>0</v>
      </c>
      <c r="V17" s="1">
        <f>ROUND(AbsDiff!V17,3)</f>
        <v>0</v>
      </c>
      <c r="W17" s="1">
        <f>ROUND(AbsDiff!W17,3)</f>
        <v>0</v>
      </c>
      <c r="X17" s="1">
        <f>ROUND(AbsDiff!X17,3)</f>
        <v>0</v>
      </c>
      <c r="Y17" s="1">
        <f>ROUND(AbsDiff!Y17,3)</f>
        <v>0</v>
      </c>
      <c r="Z17" s="1">
        <f>ROUND(AbsDiff!Z17,3)</f>
        <v>0</v>
      </c>
      <c r="AA17" s="1">
        <f>ROUND(AbsDiff!AA17,3)</f>
        <v>0</v>
      </c>
      <c r="AB17" s="1">
        <f>ROUND(AbsDiff!AB17,3)</f>
        <v>0</v>
      </c>
      <c r="AC17" s="1">
        <f>ROUND(AbsDiff!AC17,3)</f>
        <v>0</v>
      </c>
      <c r="AD17" s="1">
        <f>ROUND(AbsDiff!AD17,3)</f>
        <v>0</v>
      </c>
      <c r="AE17" s="1">
        <f>ROUND(AbsDiff!AE17,3)</f>
        <v>0</v>
      </c>
      <c r="AF17" s="1">
        <f>ROUND(AbsDiff!AF17,3)</f>
        <v>0</v>
      </c>
      <c r="AG17" s="1">
        <f>ROUND(AbsDiff!AG17,3)</f>
        <v>0</v>
      </c>
      <c r="AH17" s="1">
        <f>ROUND(AbsDiff!AH17,3)</f>
        <v>0</v>
      </c>
      <c r="AI17" s="1">
        <f>ROUND(AbsDiff!AI17,3)</f>
        <v>0</v>
      </c>
      <c r="AJ17" s="1">
        <f>ROUND(AbsDiff!AJ17,3)</f>
        <v>0</v>
      </c>
      <c r="AK17" s="1">
        <f>ROUND(AbsDiff!AK17,3)</f>
        <v>0</v>
      </c>
      <c r="AL17" s="1">
        <f>ROUND(AbsDiff!AL17,3)</f>
        <v>0</v>
      </c>
      <c r="AM17" s="1">
        <f>ROUND(AbsDiff!AM17,3)</f>
        <v>0</v>
      </c>
      <c r="AN17" s="1">
        <f>ROUND(AbsDiff!AN17,3)</f>
        <v>0</v>
      </c>
      <c r="AO17" s="1">
        <f>ROUND(AbsDiff!AO17,3)</f>
        <v>0</v>
      </c>
      <c r="AP17" s="1">
        <f>ROUND(AbsDiff!AP17,3)</f>
        <v>0</v>
      </c>
      <c r="AQ17" s="1">
        <f>ROUND(AbsDiff!AQ17,3)</f>
        <v>0</v>
      </c>
      <c r="AR17" s="1">
        <f>ROUND(AbsDiff!AR17,3)</f>
        <v>0</v>
      </c>
      <c r="AS17" s="1">
        <f>ROUND(AbsDiff!AS17,3)</f>
        <v>0</v>
      </c>
      <c r="AT17" s="1">
        <f>ROUND(AbsDiff!AT17,3)</f>
        <v>0</v>
      </c>
      <c r="AU17" s="1">
        <f>ROUND(AbsDiff!AU17,3)</f>
        <v>0</v>
      </c>
      <c r="AV17" s="1">
        <f>ROUND(AbsDiff!AV17,3)</f>
        <v>0</v>
      </c>
      <c r="AW17" s="1">
        <f>ROUND(AbsDiff!AW17,3)</f>
        <v>0</v>
      </c>
      <c r="AX17" s="1">
        <f>ROUND(AbsDiff!AX17,3)</f>
        <v>-13.282</v>
      </c>
      <c r="AY17" s="1">
        <f>ROUND(AbsDiff!AY17,3)</f>
        <v>0</v>
      </c>
      <c r="AZ17" s="1">
        <f>ROUND(AbsDiff!AZ17,3)</f>
        <v>0</v>
      </c>
      <c r="BA17" s="1">
        <f>ROUND(AbsDiff!BA17,3)</f>
        <v>0</v>
      </c>
      <c r="BB17" s="1">
        <f>ROUND(AbsDiff!BB17,3)</f>
        <v>0</v>
      </c>
      <c r="BC17" s="1">
        <f>ROUND(AbsDiff!BC17,3)</f>
        <v>0</v>
      </c>
      <c r="BD17" s="1">
        <f>ROUND(AbsDiff!BD17,3)</f>
        <v>0</v>
      </c>
      <c r="BE17" s="1">
        <f>ROUND(AbsDiff!BE17,3)</f>
        <v>0</v>
      </c>
      <c r="BF17" s="1">
        <f>ROUND(AbsDiff!BF17,3)</f>
        <v>0</v>
      </c>
      <c r="BG17" s="1">
        <f>ROUND(AbsDiff!BG17,3)</f>
        <v>-303.11200000000002</v>
      </c>
      <c r="BH17" s="1">
        <f>ROUND(AbsDiff!BH17,3)</f>
        <v>0</v>
      </c>
      <c r="BI17" s="1">
        <f>ROUND(AbsDiff!BI17,3)</f>
        <v>0</v>
      </c>
      <c r="BJ17" s="1">
        <f>ROUND(AbsDiff!BJ17,3)</f>
        <v>0</v>
      </c>
      <c r="BK17" s="1">
        <f>ROUND(AbsDiff!BK17,3)</f>
        <v>0</v>
      </c>
      <c r="BL17" s="1">
        <f>ROUND(AbsDiff!BL17,3)</f>
        <v>0</v>
      </c>
      <c r="BM17" s="1">
        <f>ROUND(AbsDiff!BM17,3)</f>
        <v>0</v>
      </c>
      <c r="BN17" s="1">
        <f>ROUND(AbsDiff!BN17,3)</f>
        <v>0</v>
      </c>
      <c r="BO17" s="1">
        <f>ROUND(AbsDiff!BO17,3)</f>
        <v>0</v>
      </c>
      <c r="BP17" s="1">
        <f>ROUND(AbsDiff!BP17,3)</f>
        <v>0</v>
      </c>
      <c r="BQ17" s="1">
        <f>ROUND(AbsDiff!BQ17,3)</f>
        <v>0</v>
      </c>
      <c r="BR17" s="1">
        <f>ROUND(AbsDiff!BR17,3)</f>
        <v>0</v>
      </c>
      <c r="BS17" s="1">
        <f>ROUND(AbsDiff!BS17,3)</f>
        <v>0</v>
      </c>
      <c r="BT17" s="1">
        <f>ROUND(AbsDiff!BT17,3)</f>
        <v>0</v>
      </c>
      <c r="BU17" s="1">
        <f>ROUND(AbsDiff!BU17,3)</f>
        <v>0</v>
      </c>
      <c r="BV17" s="1">
        <f>ROUND(AbsDiff!BV17,3)</f>
        <v>0</v>
      </c>
      <c r="BW17" s="1">
        <f>ROUND(AbsDiff!BW17,3)</f>
        <v>0</v>
      </c>
      <c r="BX17" s="1">
        <f>ROUND(AbsDiff!BX17,3)</f>
        <v>0</v>
      </c>
      <c r="BY17" s="1">
        <f>ROUND(AbsDiff!BY17,3)</f>
        <v>0</v>
      </c>
      <c r="BZ17" s="1">
        <f>ROUND(AbsDiff!BZ17,3)</f>
        <v>0</v>
      </c>
      <c r="CA17" s="1">
        <f>ROUND(AbsDiff!CA17,3)</f>
        <v>0</v>
      </c>
      <c r="CB17" s="1">
        <f>ROUND(AbsDiff!CB17,3)</f>
        <v>0</v>
      </c>
    </row>
    <row r="18" spans="1:80" x14ac:dyDescent="0.2">
      <c r="A18" s="1">
        <f>ROUND(AbsDiff!A18,3)</f>
        <v>0</v>
      </c>
      <c r="B18" s="1">
        <f>ROUND(AbsDiff!B18,3)</f>
        <v>0</v>
      </c>
      <c r="C18" s="1">
        <f>ROUND(AbsDiff!C18,3)</f>
        <v>0</v>
      </c>
      <c r="D18" s="1">
        <f>ROUND(AbsDiff!D18,3)</f>
        <v>0</v>
      </c>
      <c r="E18" s="1">
        <f>ROUND(AbsDiff!E18,3)</f>
        <v>0</v>
      </c>
      <c r="F18" s="1">
        <f>ROUND(AbsDiff!F18,3)</f>
        <v>0</v>
      </c>
      <c r="G18" s="1">
        <f>ROUND(AbsDiff!G18,3)</f>
        <v>0</v>
      </c>
      <c r="H18" s="1">
        <f>ROUND(AbsDiff!H18,3)</f>
        <v>0</v>
      </c>
      <c r="I18" s="1">
        <f>ROUND(AbsDiff!I18,3)</f>
        <v>0</v>
      </c>
      <c r="J18" s="1">
        <f>ROUND(AbsDiff!J18,3)</f>
        <v>0</v>
      </c>
      <c r="K18" s="1">
        <f>ROUND(AbsDiff!K18,3)</f>
        <v>0</v>
      </c>
      <c r="L18" s="1">
        <f>ROUND(AbsDiff!L18,3)</f>
        <v>0</v>
      </c>
      <c r="M18" s="1">
        <f>ROUND(AbsDiff!M18,3)</f>
        <v>0</v>
      </c>
      <c r="N18" s="1">
        <f>ROUND(AbsDiff!N18,3)</f>
        <v>0</v>
      </c>
      <c r="O18" s="1">
        <f>ROUND(AbsDiff!O18,3)</f>
        <v>0</v>
      </c>
      <c r="P18" s="1">
        <f>ROUND(AbsDiff!P18,3)</f>
        <v>0</v>
      </c>
      <c r="Q18" s="1">
        <f>ROUND(AbsDiff!Q18,3)</f>
        <v>0</v>
      </c>
      <c r="R18" s="1">
        <f>ROUND(AbsDiff!R18,3)</f>
        <v>0</v>
      </c>
      <c r="S18" s="1">
        <f>ROUND(AbsDiff!S18,3)</f>
        <v>0</v>
      </c>
      <c r="T18" s="1">
        <f>ROUND(AbsDiff!T18,3)</f>
        <v>0</v>
      </c>
      <c r="U18" s="1">
        <f>ROUND(AbsDiff!U18,3)</f>
        <v>0</v>
      </c>
      <c r="V18" s="1">
        <f>ROUND(AbsDiff!V18,3)</f>
        <v>0</v>
      </c>
      <c r="W18" s="1">
        <f>ROUND(AbsDiff!W18,3)</f>
        <v>0</v>
      </c>
      <c r="X18" s="1">
        <f>ROUND(AbsDiff!X18,3)</f>
        <v>0</v>
      </c>
      <c r="Y18" s="1">
        <f>ROUND(AbsDiff!Y18,3)</f>
        <v>0</v>
      </c>
      <c r="Z18" s="1">
        <f>ROUND(AbsDiff!Z18,3)</f>
        <v>0</v>
      </c>
      <c r="AA18" s="1">
        <f>ROUND(AbsDiff!AA18,3)</f>
        <v>0</v>
      </c>
      <c r="AB18" s="1">
        <f>ROUND(AbsDiff!AB18,3)</f>
        <v>0</v>
      </c>
      <c r="AC18" s="1">
        <f>ROUND(AbsDiff!AC18,3)</f>
        <v>0</v>
      </c>
      <c r="AD18" s="1">
        <f>ROUND(AbsDiff!AD18,3)</f>
        <v>0</v>
      </c>
      <c r="AE18" s="1">
        <f>ROUND(AbsDiff!AE18,3)</f>
        <v>0</v>
      </c>
      <c r="AF18" s="1">
        <f>ROUND(AbsDiff!AF18,3)</f>
        <v>0</v>
      </c>
      <c r="AG18" s="1">
        <f>ROUND(AbsDiff!AG18,3)</f>
        <v>0</v>
      </c>
      <c r="AH18" s="1">
        <f>ROUND(AbsDiff!AH18,3)</f>
        <v>0</v>
      </c>
      <c r="AI18" s="1">
        <f>ROUND(AbsDiff!AI18,3)</f>
        <v>0</v>
      </c>
      <c r="AJ18" s="1">
        <f>ROUND(AbsDiff!AJ18,3)</f>
        <v>0</v>
      </c>
      <c r="AK18" s="1">
        <f>ROUND(AbsDiff!AK18,3)</f>
        <v>0</v>
      </c>
      <c r="AL18" s="1">
        <f>ROUND(AbsDiff!AL18,3)</f>
        <v>0</v>
      </c>
      <c r="AM18" s="1">
        <f>ROUND(AbsDiff!AM18,3)</f>
        <v>0</v>
      </c>
      <c r="AN18" s="1">
        <f>ROUND(AbsDiff!AN18,3)</f>
        <v>0</v>
      </c>
      <c r="AO18" s="1">
        <f>ROUND(AbsDiff!AO18,3)</f>
        <v>0</v>
      </c>
      <c r="AP18" s="1">
        <f>ROUND(AbsDiff!AP18,3)</f>
        <v>0</v>
      </c>
      <c r="AQ18" s="1">
        <f>ROUND(AbsDiff!AQ18,3)</f>
        <v>0</v>
      </c>
      <c r="AR18" s="1">
        <f>ROUND(AbsDiff!AR18,3)</f>
        <v>0</v>
      </c>
      <c r="AS18" s="1">
        <f>ROUND(AbsDiff!AS18,3)</f>
        <v>0</v>
      </c>
      <c r="AT18" s="1">
        <f>ROUND(AbsDiff!AT18,3)</f>
        <v>0</v>
      </c>
      <c r="AU18" s="1">
        <f>ROUND(AbsDiff!AU18,3)</f>
        <v>0</v>
      </c>
      <c r="AV18" s="1">
        <f>ROUND(AbsDiff!AV18,3)</f>
        <v>0</v>
      </c>
      <c r="AW18" s="1">
        <f>ROUND(AbsDiff!AW18,3)</f>
        <v>0</v>
      </c>
      <c r="AX18" s="1" t="e">
        <f>ROUND(AbsDiff!AX18,3)</f>
        <v>#VALUE!</v>
      </c>
      <c r="AY18" s="1">
        <f>ROUND(AbsDiff!AY18,3)</f>
        <v>0</v>
      </c>
      <c r="AZ18" s="1">
        <f>ROUND(AbsDiff!AZ18,3)</f>
        <v>0</v>
      </c>
      <c r="BA18" s="1">
        <f>ROUND(AbsDiff!BA18,3)</f>
        <v>0</v>
      </c>
      <c r="BB18" s="1" t="e">
        <f>ROUND(AbsDiff!BB18,3)</f>
        <v>#VALUE!</v>
      </c>
      <c r="BC18" s="1">
        <f>ROUND(AbsDiff!BC18,3)</f>
        <v>0</v>
      </c>
      <c r="BD18" s="1">
        <f>ROUND(AbsDiff!BD18,3)</f>
        <v>0</v>
      </c>
      <c r="BE18" s="1">
        <f>ROUND(AbsDiff!BE18,3)</f>
        <v>0</v>
      </c>
      <c r="BF18" s="1">
        <f>ROUND(AbsDiff!BF18,3)</f>
        <v>0</v>
      </c>
      <c r="BG18" s="1">
        <f>ROUND(AbsDiff!BG18,3)</f>
        <v>-303.11200000000002</v>
      </c>
      <c r="BH18" s="1">
        <f>ROUND(AbsDiff!BH18,3)</f>
        <v>0</v>
      </c>
      <c r="BI18" s="1">
        <f>ROUND(AbsDiff!BI18,3)</f>
        <v>0</v>
      </c>
      <c r="BJ18" s="1">
        <f>ROUND(AbsDiff!BJ18,3)</f>
        <v>0</v>
      </c>
      <c r="BK18" s="1">
        <f>ROUND(AbsDiff!BK18,3)</f>
        <v>0</v>
      </c>
      <c r="BL18" s="1">
        <f>ROUND(AbsDiff!BL18,3)</f>
        <v>0</v>
      </c>
      <c r="BM18" s="1">
        <f>ROUND(AbsDiff!BM18,3)</f>
        <v>0</v>
      </c>
      <c r="BN18" s="1">
        <f>ROUND(AbsDiff!BN18,3)</f>
        <v>0</v>
      </c>
      <c r="BO18" s="1">
        <f>ROUND(AbsDiff!BO18,3)</f>
        <v>0</v>
      </c>
      <c r="BP18" s="1">
        <f>ROUND(AbsDiff!BP18,3)</f>
        <v>0</v>
      </c>
      <c r="BQ18" s="1">
        <f>ROUND(AbsDiff!BQ18,3)</f>
        <v>0</v>
      </c>
      <c r="BR18" s="1">
        <f>ROUND(AbsDiff!BR18,3)</f>
        <v>0</v>
      </c>
      <c r="BS18" s="1">
        <f>ROUND(AbsDiff!BS18,3)</f>
        <v>0</v>
      </c>
      <c r="BT18" s="1">
        <f>ROUND(AbsDiff!BT18,3)</f>
        <v>0</v>
      </c>
      <c r="BU18" s="1">
        <f>ROUND(AbsDiff!BU18,3)</f>
        <v>0</v>
      </c>
      <c r="BV18" s="1">
        <f>ROUND(AbsDiff!BV18,3)</f>
        <v>0</v>
      </c>
      <c r="BW18" s="1">
        <f>ROUND(AbsDiff!BW18,3)</f>
        <v>0</v>
      </c>
      <c r="BX18" s="1">
        <f>ROUND(AbsDiff!BX18,3)</f>
        <v>0</v>
      </c>
      <c r="BY18" s="1">
        <f>ROUND(AbsDiff!BY18,3)</f>
        <v>0</v>
      </c>
      <c r="BZ18" s="1">
        <f>ROUND(AbsDiff!BZ18,3)</f>
        <v>0</v>
      </c>
      <c r="CA18" s="1">
        <f>ROUND(AbsDiff!CA18,3)</f>
        <v>0</v>
      </c>
      <c r="CB18" s="1">
        <f>ROUND(AbsDiff!CB18,3)</f>
        <v>0</v>
      </c>
    </row>
    <row r="19" spans="1:80" x14ac:dyDescent="0.2">
      <c r="A19" s="1">
        <f>ROUND(AbsDiff!A19,3)</f>
        <v>0</v>
      </c>
      <c r="B19" s="1">
        <f>ROUND(AbsDiff!B19,3)</f>
        <v>0</v>
      </c>
      <c r="C19" s="1">
        <f>ROUND(AbsDiff!C19,3)</f>
        <v>0</v>
      </c>
      <c r="D19" s="1">
        <f>ROUND(AbsDiff!D19,3)</f>
        <v>0</v>
      </c>
      <c r="E19" s="1">
        <f>ROUND(AbsDiff!E19,3)</f>
        <v>0</v>
      </c>
      <c r="F19" s="1">
        <f>ROUND(AbsDiff!F19,3)</f>
        <v>0</v>
      </c>
      <c r="G19" s="1">
        <f>ROUND(AbsDiff!G19,3)</f>
        <v>0</v>
      </c>
      <c r="H19" s="1">
        <f>ROUND(AbsDiff!H19,3)</f>
        <v>0</v>
      </c>
      <c r="I19" s="1">
        <f>ROUND(AbsDiff!I19,3)</f>
        <v>0</v>
      </c>
      <c r="J19" s="1">
        <f>ROUND(AbsDiff!J19,3)</f>
        <v>0</v>
      </c>
      <c r="K19" s="1">
        <f>ROUND(AbsDiff!K19,3)</f>
        <v>0</v>
      </c>
      <c r="L19" s="1">
        <f>ROUND(AbsDiff!L19,3)</f>
        <v>0</v>
      </c>
      <c r="M19" s="1">
        <f>ROUND(AbsDiff!M19,3)</f>
        <v>0</v>
      </c>
      <c r="N19" s="1">
        <f>ROUND(AbsDiff!N19,3)</f>
        <v>0</v>
      </c>
      <c r="O19" s="1">
        <f>ROUND(AbsDiff!O19,3)</f>
        <v>0</v>
      </c>
      <c r="P19" s="1">
        <f>ROUND(AbsDiff!P19,3)</f>
        <v>0</v>
      </c>
      <c r="Q19" s="1">
        <f>ROUND(AbsDiff!Q19,3)</f>
        <v>0</v>
      </c>
      <c r="R19" s="1">
        <f>ROUND(AbsDiff!R19,3)</f>
        <v>0</v>
      </c>
      <c r="S19" s="1">
        <f>ROUND(AbsDiff!S19,3)</f>
        <v>0</v>
      </c>
      <c r="T19" s="1">
        <f>ROUND(AbsDiff!T19,3)</f>
        <v>0</v>
      </c>
      <c r="U19" s="1">
        <f>ROUND(AbsDiff!U19,3)</f>
        <v>0</v>
      </c>
      <c r="V19" s="1">
        <f>ROUND(AbsDiff!V19,3)</f>
        <v>0</v>
      </c>
      <c r="W19" s="1">
        <f>ROUND(AbsDiff!W19,3)</f>
        <v>0</v>
      </c>
      <c r="X19" s="1">
        <f>ROUND(AbsDiff!X19,3)</f>
        <v>0</v>
      </c>
      <c r="Y19" s="1">
        <f>ROUND(AbsDiff!Y19,3)</f>
        <v>0</v>
      </c>
      <c r="Z19" s="1">
        <f>ROUND(AbsDiff!Z19,3)</f>
        <v>0</v>
      </c>
      <c r="AA19" s="1">
        <f>ROUND(AbsDiff!AA19,3)</f>
        <v>0</v>
      </c>
      <c r="AB19" s="1">
        <f>ROUND(AbsDiff!AB19,3)</f>
        <v>0</v>
      </c>
      <c r="AC19" s="1">
        <f>ROUND(AbsDiff!AC19,3)</f>
        <v>0</v>
      </c>
      <c r="AD19" s="1">
        <f>ROUND(AbsDiff!AD19,3)</f>
        <v>0</v>
      </c>
      <c r="AE19" s="1">
        <f>ROUND(AbsDiff!AE19,3)</f>
        <v>0</v>
      </c>
      <c r="AF19" s="1">
        <f>ROUND(AbsDiff!AF19,3)</f>
        <v>0</v>
      </c>
      <c r="AG19" s="1">
        <f>ROUND(AbsDiff!AG19,3)</f>
        <v>0</v>
      </c>
      <c r="AH19" s="1">
        <f>ROUND(AbsDiff!AH19,3)</f>
        <v>0</v>
      </c>
      <c r="AI19" s="1">
        <f>ROUND(AbsDiff!AI19,3)</f>
        <v>0</v>
      </c>
      <c r="AJ19" s="1">
        <f>ROUND(AbsDiff!AJ19,3)</f>
        <v>0</v>
      </c>
      <c r="AK19" s="1">
        <f>ROUND(AbsDiff!AK19,3)</f>
        <v>0</v>
      </c>
      <c r="AL19" s="1">
        <f>ROUND(AbsDiff!AL19,3)</f>
        <v>0</v>
      </c>
      <c r="AM19" s="1">
        <f>ROUND(AbsDiff!AM19,3)</f>
        <v>0</v>
      </c>
      <c r="AN19" s="1">
        <f>ROUND(AbsDiff!AN19,3)</f>
        <v>0</v>
      </c>
      <c r="AO19" s="1">
        <f>ROUND(AbsDiff!AO19,3)</f>
        <v>0</v>
      </c>
      <c r="AP19" s="1">
        <f>ROUND(AbsDiff!AP19,3)</f>
        <v>0</v>
      </c>
      <c r="AQ19" s="1">
        <f>ROUND(AbsDiff!AQ19,3)</f>
        <v>0</v>
      </c>
      <c r="AR19" s="1">
        <f>ROUND(AbsDiff!AR19,3)</f>
        <v>0</v>
      </c>
      <c r="AS19" s="1">
        <f>ROUND(AbsDiff!AS19,3)</f>
        <v>0</v>
      </c>
      <c r="AT19" s="1">
        <f>ROUND(AbsDiff!AT19,3)</f>
        <v>0</v>
      </c>
      <c r="AU19" s="1">
        <f>ROUND(AbsDiff!AU19,3)</f>
        <v>0</v>
      </c>
      <c r="AV19" s="1">
        <f>ROUND(AbsDiff!AV19,3)</f>
        <v>0</v>
      </c>
      <c r="AW19" s="1">
        <f>ROUND(AbsDiff!AW19,3)</f>
        <v>0</v>
      </c>
      <c r="AX19" s="1" t="e">
        <f>ROUND(AbsDiff!AX19,3)</f>
        <v>#VALUE!</v>
      </c>
      <c r="AY19" s="1">
        <f>ROUND(AbsDiff!AY19,3)</f>
        <v>0</v>
      </c>
      <c r="AZ19" s="1">
        <f>ROUND(AbsDiff!AZ19,3)</f>
        <v>0</v>
      </c>
      <c r="BA19" s="1">
        <f>ROUND(AbsDiff!BA19,3)</f>
        <v>0</v>
      </c>
      <c r="BB19" s="1" t="e">
        <f>ROUND(AbsDiff!BB19,3)</f>
        <v>#VALUE!</v>
      </c>
      <c r="BC19" s="1">
        <f>ROUND(AbsDiff!BC19,3)</f>
        <v>0</v>
      </c>
      <c r="BD19" s="1">
        <f>ROUND(AbsDiff!BD19,3)</f>
        <v>0</v>
      </c>
      <c r="BE19" s="1">
        <f>ROUND(AbsDiff!BE19,3)</f>
        <v>0</v>
      </c>
      <c r="BF19" s="1">
        <f>ROUND(AbsDiff!BF19,3)</f>
        <v>0</v>
      </c>
      <c r="BG19" s="1">
        <f>ROUND(AbsDiff!BG19,3)</f>
        <v>0</v>
      </c>
      <c r="BH19" s="1">
        <f>ROUND(AbsDiff!BH19,3)</f>
        <v>0</v>
      </c>
      <c r="BI19" s="1">
        <f>ROUND(AbsDiff!BI19,3)</f>
        <v>0</v>
      </c>
      <c r="BJ19" s="1">
        <f>ROUND(AbsDiff!BJ19,3)</f>
        <v>0</v>
      </c>
      <c r="BK19" s="1">
        <f>ROUND(AbsDiff!BK19,3)</f>
        <v>0</v>
      </c>
      <c r="BL19" s="1">
        <f>ROUND(AbsDiff!BL19,3)</f>
        <v>0</v>
      </c>
      <c r="BM19" s="1">
        <f>ROUND(AbsDiff!BM19,3)</f>
        <v>0</v>
      </c>
      <c r="BN19" s="1">
        <f>ROUND(AbsDiff!BN19,3)</f>
        <v>0</v>
      </c>
      <c r="BO19" s="1">
        <f>ROUND(AbsDiff!BO19,3)</f>
        <v>0</v>
      </c>
      <c r="BP19" s="1">
        <f>ROUND(AbsDiff!BP19,3)</f>
        <v>0</v>
      </c>
      <c r="BQ19" s="1">
        <f>ROUND(AbsDiff!BQ19,3)</f>
        <v>0</v>
      </c>
      <c r="BR19" s="1">
        <f>ROUND(AbsDiff!BR19,3)</f>
        <v>0</v>
      </c>
      <c r="BS19" s="1">
        <f>ROUND(AbsDiff!BS19,3)</f>
        <v>0</v>
      </c>
      <c r="BT19" s="1">
        <f>ROUND(AbsDiff!BT19,3)</f>
        <v>0</v>
      </c>
      <c r="BU19" s="1">
        <f>ROUND(AbsDiff!BU19,3)</f>
        <v>0</v>
      </c>
      <c r="BV19" s="1">
        <f>ROUND(AbsDiff!BV19,3)</f>
        <v>0</v>
      </c>
      <c r="BW19" s="1">
        <f>ROUND(AbsDiff!BW19,3)</f>
        <v>0</v>
      </c>
      <c r="BX19" s="1">
        <f>ROUND(AbsDiff!BX19,3)</f>
        <v>0</v>
      </c>
      <c r="BY19" s="1">
        <f>ROUND(AbsDiff!BY19,3)</f>
        <v>0</v>
      </c>
      <c r="BZ19" s="1">
        <f>ROUND(AbsDiff!BZ19,3)</f>
        <v>0</v>
      </c>
      <c r="CA19" s="1">
        <f>ROUND(AbsDiff!CA19,3)</f>
        <v>0</v>
      </c>
      <c r="CB19" s="1">
        <f>ROUND(AbsDiff!CB19,3)</f>
        <v>0</v>
      </c>
    </row>
    <row r="20" spans="1:80" x14ac:dyDescent="0.2">
      <c r="A20" s="1">
        <f>ROUND(AbsDiff!A20,3)</f>
        <v>0</v>
      </c>
      <c r="B20" s="1">
        <f>ROUND(AbsDiff!B20,3)</f>
        <v>0</v>
      </c>
      <c r="C20" s="1">
        <f>ROUND(AbsDiff!C20,3)</f>
        <v>0</v>
      </c>
      <c r="D20" s="1">
        <f>ROUND(AbsDiff!D20,3)</f>
        <v>0</v>
      </c>
      <c r="E20" s="1">
        <f>ROUND(AbsDiff!E20,3)</f>
        <v>0</v>
      </c>
      <c r="F20" s="1">
        <f>ROUND(AbsDiff!F20,3)</f>
        <v>0</v>
      </c>
      <c r="G20" s="1">
        <f>ROUND(AbsDiff!G20,3)</f>
        <v>0</v>
      </c>
      <c r="H20" s="1">
        <f>ROUND(AbsDiff!H20,3)</f>
        <v>0</v>
      </c>
      <c r="I20" s="1">
        <f>ROUND(AbsDiff!I20,3)</f>
        <v>0</v>
      </c>
      <c r="J20" s="1">
        <f>ROUND(AbsDiff!J20,3)</f>
        <v>0</v>
      </c>
      <c r="K20" s="1">
        <f>ROUND(AbsDiff!K20,3)</f>
        <v>0</v>
      </c>
      <c r="L20" s="1">
        <f>ROUND(AbsDiff!L20,3)</f>
        <v>0</v>
      </c>
      <c r="M20" s="1">
        <f>ROUND(AbsDiff!M20,3)</f>
        <v>0</v>
      </c>
      <c r="N20" s="1">
        <f>ROUND(AbsDiff!N20,3)</f>
        <v>0</v>
      </c>
      <c r="O20" s="1">
        <f>ROUND(AbsDiff!O20,3)</f>
        <v>0</v>
      </c>
      <c r="P20" s="1">
        <f>ROUND(AbsDiff!P20,3)</f>
        <v>0</v>
      </c>
      <c r="Q20" s="1">
        <f>ROUND(AbsDiff!Q20,3)</f>
        <v>0</v>
      </c>
      <c r="R20" s="1">
        <f>ROUND(AbsDiff!R20,3)</f>
        <v>0</v>
      </c>
      <c r="S20" s="1">
        <f>ROUND(AbsDiff!S20,3)</f>
        <v>0</v>
      </c>
      <c r="T20" s="1">
        <f>ROUND(AbsDiff!T20,3)</f>
        <v>0</v>
      </c>
      <c r="U20" s="1">
        <f>ROUND(AbsDiff!U20,3)</f>
        <v>0</v>
      </c>
      <c r="V20" s="1">
        <f>ROUND(AbsDiff!V20,3)</f>
        <v>0</v>
      </c>
      <c r="W20" s="1">
        <f>ROUND(AbsDiff!W20,3)</f>
        <v>0</v>
      </c>
      <c r="X20" s="1">
        <f>ROUND(AbsDiff!X20,3)</f>
        <v>0</v>
      </c>
      <c r="Y20" s="1">
        <f>ROUND(AbsDiff!Y20,3)</f>
        <v>0</v>
      </c>
      <c r="Z20" s="1">
        <f>ROUND(AbsDiff!Z20,3)</f>
        <v>0</v>
      </c>
      <c r="AA20" s="1">
        <f>ROUND(AbsDiff!AA20,3)</f>
        <v>0</v>
      </c>
      <c r="AB20" s="1">
        <f>ROUND(AbsDiff!AB20,3)</f>
        <v>0</v>
      </c>
      <c r="AC20" s="1">
        <f>ROUND(AbsDiff!AC20,3)</f>
        <v>0</v>
      </c>
      <c r="AD20" s="1">
        <f>ROUND(AbsDiff!AD20,3)</f>
        <v>0</v>
      </c>
      <c r="AE20" s="1">
        <f>ROUND(AbsDiff!AE20,3)</f>
        <v>0</v>
      </c>
      <c r="AF20" s="1">
        <f>ROUND(AbsDiff!AF20,3)</f>
        <v>0</v>
      </c>
      <c r="AG20" s="1">
        <f>ROUND(AbsDiff!AG20,3)</f>
        <v>0</v>
      </c>
      <c r="AH20" s="1">
        <f>ROUND(AbsDiff!AH20,3)</f>
        <v>0</v>
      </c>
      <c r="AI20" s="1">
        <f>ROUND(AbsDiff!AI20,3)</f>
        <v>0</v>
      </c>
      <c r="AJ20" s="1">
        <f>ROUND(AbsDiff!AJ20,3)</f>
        <v>0</v>
      </c>
      <c r="AK20" s="1">
        <f>ROUND(AbsDiff!AK20,3)</f>
        <v>0</v>
      </c>
      <c r="AL20" s="1">
        <f>ROUND(AbsDiff!AL20,3)</f>
        <v>0</v>
      </c>
      <c r="AM20" s="1">
        <f>ROUND(AbsDiff!AM20,3)</f>
        <v>0</v>
      </c>
      <c r="AN20" s="1">
        <f>ROUND(AbsDiff!AN20,3)</f>
        <v>0</v>
      </c>
      <c r="AO20" s="1">
        <f>ROUND(AbsDiff!AO20,3)</f>
        <v>0</v>
      </c>
      <c r="AP20" s="1">
        <f>ROUND(AbsDiff!AP20,3)</f>
        <v>0</v>
      </c>
      <c r="AQ20" s="1">
        <f>ROUND(AbsDiff!AQ20,3)</f>
        <v>0</v>
      </c>
      <c r="AR20" s="1">
        <f>ROUND(AbsDiff!AR20,3)</f>
        <v>0</v>
      </c>
      <c r="AS20" s="1">
        <f>ROUND(AbsDiff!AS20,3)</f>
        <v>0</v>
      </c>
      <c r="AT20" s="1">
        <f>ROUND(AbsDiff!AT20,3)</f>
        <v>0</v>
      </c>
      <c r="AU20" s="1">
        <f>ROUND(AbsDiff!AU20,3)</f>
        <v>0</v>
      </c>
      <c r="AV20" s="1">
        <f>ROUND(AbsDiff!AV20,3)</f>
        <v>0</v>
      </c>
      <c r="AW20" s="1">
        <f>ROUND(AbsDiff!AW20,3)</f>
        <v>0</v>
      </c>
      <c r="AX20" s="1" t="e">
        <f>ROUND(AbsDiff!AX20,3)</f>
        <v>#VALUE!</v>
      </c>
      <c r="AY20" s="1">
        <f>ROUND(AbsDiff!AY20,3)</f>
        <v>0</v>
      </c>
      <c r="AZ20" s="1">
        <f>ROUND(AbsDiff!AZ20,3)</f>
        <v>0</v>
      </c>
      <c r="BA20" s="1">
        <f>ROUND(AbsDiff!BA20,3)</f>
        <v>0</v>
      </c>
      <c r="BB20" s="1" t="e">
        <f>ROUND(AbsDiff!BB20,3)</f>
        <v>#VALUE!</v>
      </c>
      <c r="BC20" s="1">
        <f>ROUND(AbsDiff!BC20,3)</f>
        <v>0</v>
      </c>
      <c r="BD20" s="1">
        <f>ROUND(AbsDiff!BD20,3)</f>
        <v>0</v>
      </c>
      <c r="BE20" s="1">
        <f>ROUND(AbsDiff!BE20,3)</f>
        <v>0</v>
      </c>
      <c r="BF20" s="1">
        <f>ROUND(AbsDiff!BF20,3)</f>
        <v>0</v>
      </c>
      <c r="BG20" s="1">
        <f>ROUND(AbsDiff!BG20,3)</f>
        <v>0</v>
      </c>
      <c r="BH20" s="1">
        <f>ROUND(AbsDiff!BH20,3)</f>
        <v>0</v>
      </c>
      <c r="BI20" s="1">
        <f>ROUND(AbsDiff!BI20,3)</f>
        <v>0</v>
      </c>
      <c r="BJ20" s="1">
        <f>ROUND(AbsDiff!BJ20,3)</f>
        <v>0</v>
      </c>
      <c r="BK20" s="1">
        <f>ROUND(AbsDiff!BK20,3)</f>
        <v>0</v>
      </c>
      <c r="BL20" s="1">
        <f>ROUND(AbsDiff!BL20,3)</f>
        <v>0</v>
      </c>
      <c r="BM20" s="1">
        <f>ROUND(AbsDiff!BM20,3)</f>
        <v>0</v>
      </c>
      <c r="BN20" s="1">
        <f>ROUND(AbsDiff!BN20,3)</f>
        <v>0</v>
      </c>
      <c r="BO20" s="1">
        <f>ROUND(AbsDiff!BO20,3)</f>
        <v>0</v>
      </c>
      <c r="BP20" s="1">
        <f>ROUND(AbsDiff!BP20,3)</f>
        <v>0</v>
      </c>
      <c r="BQ20" s="1">
        <f>ROUND(AbsDiff!BQ20,3)</f>
        <v>0</v>
      </c>
      <c r="BR20" s="1">
        <f>ROUND(AbsDiff!BR20,3)</f>
        <v>0</v>
      </c>
      <c r="BS20" s="1">
        <f>ROUND(AbsDiff!BS20,3)</f>
        <v>0</v>
      </c>
      <c r="BT20" s="1">
        <f>ROUND(AbsDiff!BT20,3)</f>
        <v>0</v>
      </c>
      <c r="BU20" s="1">
        <f>ROUND(AbsDiff!BU20,3)</f>
        <v>0</v>
      </c>
      <c r="BV20" s="1">
        <f>ROUND(AbsDiff!BV20,3)</f>
        <v>0</v>
      </c>
      <c r="BW20" s="1">
        <f>ROUND(AbsDiff!BW20,3)</f>
        <v>0</v>
      </c>
      <c r="BX20" s="1">
        <f>ROUND(AbsDiff!BX20,3)</f>
        <v>0</v>
      </c>
      <c r="BY20" s="1">
        <f>ROUND(AbsDiff!BY20,3)</f>
        <v>0</v>
      </c>
      <c r="BZ20" s="1">
        <f>ROUND(AbsDiff!BZ20,3)</f>
        <v>0</v>
      </c>
      <c r="CA20" s="1">
        <f>ROUND(AbsDiff!CA20,3)</f>
        <v>0</v>
      </c>
      <c r="CB20" s="1">
        <f>ROUND(AbsDiff!CB20,3)</f>
        <v>0</v>
      </c>
    </row>
    <row r="21" spans="1:80" x14ac:dyDescent="0.2">
      <c r="A21" s="1">
        <f>ROUND(AbsDiff!A21,3)</f>
        <v>0</v>
      </c>
      <c r="B21" s="1">
        <f>ROUND(AbsDiff!B21,3)</f>
        <v>0</v>
      </c>
      <c r="C21" s="1">
        <f>ROUND(AbsDiff!C21,3)</f>
        <v>0</v>
      </c>
      <c r="D21" s="1">
        <f>ROUND(AbsDiff!D21,3)</f>
        <v>0</v>
      </c>
      <c r="E21" s="1">
        <f>ROUND(AbsDiff!E21,3)</f>
        <v>0</v>
      </c>
      <c r="F21" s="1">
        <f>ROUND(AbsDiff!F21,3)</f>
        <v>0</v>
      </c>
      <c r="G21" s="1">
        <f>ROUND(AbsDiff!G21,3)</f>
        <v>0</v>
      </c>
      <c r="H21" s="1">
        <f>ROUND(AbsDiff!H21,3)</f>
        <v>0</v>
      </c>
      <c r="I21" s="1">
        <f>ROUND(AbsDiff!I21,3)</f>
        <v>0</v>
      </c>
      <c r="J21" s="1">
        <f>ROUND(AbsDiff!J21,3)</f>
        <v>0</v>
      </c>
      <c r="K21" s="1">
        <f>ROUND(AbsDiff!K21,3)</f>
        <v>0</v>
      </c>
      <c r="L21" s="1">
        <f>ROUND(AbsDiff!L21,3)</f>
        <v>0</v>
      </c>
      <c r="M21" s="1">
        <f>ROUND(AbsDiff!M21,3)</f>
        <v>0</v>
      </c>
      <c r="N21" s="1">
        <f>ROUND(AbsDiff!N21,3)</f>
        <v>0</v>
      </c>
      <c r="O21" s="1">
        <f>ROUND(AbsDiff!O21,3)</f>
        <v>0</v>
      </c>
      <c r="P21" s="1">
        <f>ROUND(AbsDiff!P21,3)</f>
        <v>0</v>
      </c>
      <c r="Q21" s="1">
        <f>ROUND(AbsDiff!Q21,3)</f>
        <v>0</v>
      </c>
      <c r="R21" s="1">
        <f>ROUND(AbsDiff!R21,3)</f>
        <v>0</v>
      </c>
      <c r="S21" s="1">
        <f>ROUND(AbsDiff!S21,3)</f>
        <v>0</v>
      </c>
      <c r="T21" s="1">
        <f>ROUND(AbsDiff!T21,3)</f>
        <v>0</v>
      </c>
      <c r="U21" s="1">
        <f>ROUND(AbsDiff!U21,3)</f>
        <v>0</v>
      </c>
      <c r="V21" s="1">
        <f>ROUND(AbsDiff!V21,3)</f>
        <v>0</v>
      </c>
      <c r="W21" s="1">
        <f>ROUND(AbsDiff!W21,3)</f>
        <v>0</v>
      </c>
      <c r="X21" s="1">
        <f>ROUND(AbsDiff!X21,3)</f>
        <v>0</v>
      </c>
      <c r="Y21" s="1">
        <f>ROUND(AbsDiff!Y21,3)</f>
        <v>0</v>
      </c>
      <c r="Z21" s="1">
        <f>ROUND(AbsDiff!Z21,3)</f>
        <v>0</v>
      </c>
      <c r="AA21" s="1">
        <f>ROUND(AbsDiff!AA21,3)</f>
        <v>0</v>
      </c>
      <c r="AB21" s="1">
        <f>ROUND(AbsDiff!AB21,3)</f>
        <v>0</v>
      </c>
      <c r="AC21" s="1">
        <f>ROUND(AbsDiff!AC21,3)</f>
        <v>0</v>
      </c>
      <c r="AD21" s="1">
        <f>ROUND(AbsDiff!AD21,3)</f>
        <v>0</v>
      </c>
      <c r="AE21" s="1">
        <f>ROUND(AbsDiff!AE21,3)</f>
        <v>0</v>
      </c>
      <c r="AF21" s="1">
        <f>ROUND(AbsDiff!AF21,3)</f>
        <v>0</v>
      </c>
      <c r="AG21" s="1">
        <f>ROUND(AbsDiff!AG21,3)</f>
        <v>0</v>
      </c>
      <c r="AH21" s="1">
        <f>ROUND(AbsDiff!AH21,3)</f>
        <v>0</v>
      </c>
      <c r="AI21" s="1">
        <f>ROUND(AbsDiff!AI21,3)</f>
        <v>0</v>
      </c>
      <c r="AJ21" s="1">
        <f>ROUND(AbsDiff!AJ21,3)</f>
        <v>0</v>
      </c>
      <c r="AK21" s="1">
        <f>ROUND(AbsDiff!AK21,3)</f>
        <v>0</v>
      </c>
      <c r="AL21" s="1">
        <f>ROUND(AbsDiff!AL21,3)</f>
        <v>0</v>
      </c>
      <c r="AM21" s="1">
        <f>ROUND(AbsDiff!AM21,3)</f>
        <v>0</v>
      </c>
      <c r="AN21" s="1">
        <f>ROUND(AbsDiff!AN21,3)</f>
        <v>0</v>
      </c>
      <c r="AO21" s="1">
        <f>ROUND(AbsDiff!AO21,3)</f>
        <v>0</v>
      </c>
      <c r="AP21" s="1">
        <f>ROUND(AbsDiff!AP21,3)</f>
        <v>0</v>
      </c>
      <c r="AQ21" s="1">
        <f>ROUND(AbsDiff!AQ21,3)</f>
        <v>0</v>
      </c>
      <c r="AR21" s="1">
        <f>ROUND(AbsDiff!AR21,3)</f>
        <v>0</v>
      </c>
      <c r="AS21" s="1">
        <f>ROUND(AbsDiff!AS21,3)</f>
        <v>0</v>
      </c>
      <c r="AT21" s="1">
        <f>ROUND(AbsDiff!AT21,3)</f>
        <v>0</v>
      </c>
      <c r="AU21" s="1">
        <f>ROUND(AbsDiff!AU21,3)</f>
        <v>0</v>
      </c>
      <c r="AV21" s="1" t="e">
        <f>ROUND(AbsDiff!AV21,3)</f>
        <v>#VALUE!</v>
      </c>
      <c r="AW21" s="1">
        <f>ROUND(AbsDiff!AW21,3)</f>
        <v>0</v>
      </c>
      <c r="AX21" s="1" t="e">
        <f>ROUND(AbsDiff!AX21,3)</f>
        <v>#VALUE!</v>
      </c>
      <c r="AY21" s="1">
        <f>ROUND(AbsDiff!AY21,3)</f>
        <v>0</v>
      </c>
      <c r="AZ21" s="1">
        <f>ROUND(AbsDiff!AZ21,3)</f>
        <v>0</v>
      </c>
      <c r="BA21" s="1">
        <f>ROUND(AbsDiff!BA21,3)</f>
        <v>0</v>
      </c>
      <c r="BB21" s="1" t="e">
        <f>ROUND(AbsDiff!BB21,3)</f>
        <v>#VALUE!</v>
      </c>
      <c r="BC21" s="1">
        <f>ROUND(AbsDiff!BC21,3)</f>
        <v>0</v>
      </c>
      <c r="BD21" s="1">
        <f>ROUND(AbsDiff!BD21,3)</f>
        <v>0</v>
      </c>
      <c r="BE21" s="1">
        <f>ROUND(AbsDiff!BE21,3)</f>
        <v>0</v>
      </c>
      <c r="BF21" s="1">
        <f>ROUND(AbsDiff!BF21,3)</f>
        <v>0</v>
      </c>
      <c r="BG21" s="1">
        <f>ROUND(AbsDiff!BG21,3)</f>
        <v>0</v>
      </c>
      <c r="BH21" s="1">
        <f>ROUND(AbsDiff!BH21,3)</f>
        <v>0</v>
      </c>
      <c r="BI21" s="1">
        <f>ROUND(AbsDiff!BI21,3)</f>
        <v>0</v>
      </c>
      <c r="BJ21" s="1">
        <f>ROUND(AbsDiff!BJ21,3)</f>
        <v>0</v>
      </c>
      <c r="BK21" s="1">
        <f>ROUND(AbsDiff!BK21,3)</f>
        <v>0</v>
      </c>
      <c r="BL21" s="1">
        <f>ROUND(AbsDiff!BL21,3)</f>
        <v>0</v>
      </c>
      <c r="BM21" s="1">
        <f>ROUND(AbsDiff!BM21,3)</f>
        <v>0</v>
      </c>
      <c r="BN21" s="1">
        <f>ROUND(AbsDiff!BN21,3)</f>
        <v>0</v>
      </c>
      <c r="BO21" s="1">
        <f>ROUND(AbsDiff!BO21,3)</f>
        <v>0</v>
      </c>
      <c r="BP21" s="1">
        <f>ROUND(AbsDiff!BP21,3)</f>
        <v>0</v>
      </c>
      <c r="BQ21" s="1">
        <f>ROUND(AbsDiff!BQ21,3)</f>
        <v>0</v>
      </c>
      <c r="BR21" s="1">
        <f>ROUND(AbsDiff!BR21,3)</f>
        <v>0</v>
      </c>
      <c r="BS21" s="1">
        <f>ROUND(AbsDiff!BS21,3)</f>
        <v>0</v>
      </c>
      <c r="BT21" s="1">
        <f>ROUND(AbsDiff!BT21,3)</f>
        <v>0</v>
      </c>
      <c r="BU21" s="1">
        <f>ROUND(AbsDiff!BU21,3)</f>
        <v>0</v>
      </c>
      <c r="BV21" s="1">
        <f>ROUND(AbsDiff!BV21,3)</f>
        <v>0</v>
      </c>
      <c r="BW21" s="1">
        <f>ROUND(AbsDiff!BW21,3)</f>
        <v>0</v>
      </c>
      <c r="BX21" s="1">
        <f>ROUND(AbsDiff!BX21,3)</f>
        <v>0</v>
      </c>
      <c r="BY21" s="1">
        <f>ROUND(AbsDiff!BY21,3)</f>
        <v>0</v>
      </c>
      <c r="BZ21" s="1">
        <f>ROUND(AbsDiff!BZ21,3)</f>
        <v>0</v>
      </c>
      <c r="CA21" s="1">
        <f>ROUND(AbsDiff!CA21,3)</f>
        <v>0</v>
      </c>
      <c r="CB21" s="1">
        <f>ROUND(AbsDiff!CB21,3)</f>
        <v>0</v>
      </c>
    </row>
    <row r="22" spans="1:80" x14ac:dyDescent="0.2">
      <c r="A22" s="1">
        <f>ROUND(AbsDiff!A22,3)</f>
        <v>0</v>
      </c>
      <c r="B22" s="1">
        <f>ROUND(AbsDiff!B22,3)</f>
        <v>0</v>
      </c>
      <c r="C22" s="1">
        <f>ROUND(AbsDiff!C22,3)</f>
        <v>0</v>
      </c>
      <c r="D22" s="1">
        <f>ROUND(AbsDiff!D22,3)</f>
        <v>0</v>
      </c>
      <c r="E22" s="1">
        <f>ROUND(AbsDiff!E22,3)</f>
        <v>0</v>
      </c>
      <c r="F22" s="1">
        <f>ROUND(AbsDiff!F22,3)</f>
        <v>0</v>
      </c>
      <c r="G22" s="1">
        <f>ROUND(AbsDiff!G22,3)</f>
        <v>0</v>
      </c>
      <c r="H22" s="1">
        <f>ROUND(AbsDiff!H22,3)</f>
        <v>0</v>
      </c>
      <c r="I22" s="1">
        <f>ROUND(AbsDiff!I22,3)</f>
        <v>0</v>
      </c>
      <c r="J22" s="1">
        <f>ROUND(AbsDiff!J22,3)</f>
        <v>0</v>
      </c>
      <c r="K22" s="1">
        <f>ROUND(AbsDiff!K22,3)</f>
        <v>0</v>
      </c>
      <c r="L22" s="1">
        <f>ROUND(AbsDiff!L22,3)</f>
        <v>0</v>
      </c>
      <c r="M22" s="1">
        <f>ROUND(AbsDiff!M22,3)</f>
        <v>0</v>
      </c>
      <c r="N22" s="1">
        <f>ROUND(AbsDiff!N22,3)</f>
        <v>0</v>
      </c>
      <c r="O22" s="1">
        <f>ROUND(AbsDiff!O22,3)</f>
        <v>0</v>
      </c>
      <c r="P22" s="1">
        <f>ROUND(AbsDiff!P22,3)</f>
        <v>0</v>
      </c>
      <c r="Q22" s="1">
        <f>ROUND(AbsDiff!Q22,3)</f>
        <v>0</v>
      </c>
      <c r="R22" s="1">
        <f>ROUND(AbsDiff!R22,3)</f>
        <v>-1E-3</v>
      </c>
      <c r="S22" s="1">
        <f>ROUND(AbsDiff!S22,3)</f>
        <v>0</v>
      </c>
      <c r="T22" s="1">
        <f>ROUND(AbsDiff!T22,3)</f>
        <v>0</v>
      </c>
      <c r="U22" s="1">
        <f>ROUND(AbsDiff!U22,3)</f>
        <v>0</v>
      </c>
      <c r="V22" s="1">
        <f>ROUND(AbsDiff!V22,3)</f>
        <v>0</v>
      </c>
      <c r="W22" s="1">
        <f>ROUND(AbsDiff!W22,3)</f>
        <v>0</v>
      </c>
      <c r="X22" s="1">
        <f>ROUND(AbsDiff!X22,3)</f>
        <v>0</v>
      </c>
      <c r="Y22" s="1">
        <f>ROUND(AbsDiff!Y22,3)</f>
        <v>0</v>
      </c>
      <c r="Z22" s="1">
        <f>ROUND(AbsDiff!Z22,3)</f>
        <v>0</v>
      </c>
      <c r="AA22" s="1">
        <f>ROUND(AbsDiff!AA22,3)</f>
        <v>0</v>
      </c>
      <c r="AB22" s="1">
        <f>ROUND(AbsDiff!AB22,3)</f>
        <v>0</v>
      </c>
      <c r="AC22" s="1">
        <f>ROUND(AbsDiff!AC22,3)</f>
        <v>0</v>
      </c>
      <c r="AD22" s="1">
        <f>ROUND(AbsDiff!AD22,3)</f>
        <v>0</v>
      </c>
      <c r="AE22" s="1">
        <f>ROUND(AbsDiff!AE22,3)</f>
        <v>0</v>
      </c>
      <c r="AF22" s="1">
        <f>ROUND(AbsDiff!AF22,3)</f>
        <v>0</v>
      </c>
      <c r="AG22" s="1">
        <f>ROUND(AbsDiff!AG22,3)</f>
        <v>0</v>
      </c>
      <c r="AH22" s="1">
        <f>ROUND(AbsDiff!AH22,3)</f>
        <v>0</v>
      </c>
      <c r="AI22" s="1">
        <f>ROUND(AbsDiff!AI22,3)</f>
        <v>0</v>
      </c>
      <c r="AJ22" s="1">
        <f>ROUND(AbsDiff!AJ22,3)</f>
        <v>0</v>
      </c>
      <c r="AK22" s="1">
        <f>ROUND(AbsDiff!AK22,3)</f>
        <v>0</v>
      </c>
      <c r="AL22" s="1">
        <f>ROUND(AbsDiff!AL22,3)</f>
        <v>0</v>
      </c>
      <c r="AM22" s="1">
        <f>ROUND(AbsDiff!AM22,3)</f>
        <v>0</v>
      </c>
      <c r="AN22" s="1">
        <f>ROUND(AbsDiff!AN22,3)</f>
        <v>0</v>
      </c>
      <c r="AO22" s="1">
        <f>ROUND(AbsDiff!AO22,3)</f>
        <v>0</v>
      </c>
      <c r="AP22" s="1">
        <f>ROUND(AbsDiff!AP22,3)</f>
        <v>0</v>
      </c>
      <c r="AQ22" s="1">
        <f>ROUND(AbsDiff!AQ22,3)</f>
        <v>0</v>
      </c>
      <c r="AR22" s="1">
        <f>ROUND(AbsDiff!AR22,3)</f>
        <v>0</v>
      </c>
      <c r="AS22" s="1">
        <f>ROUND(AbsDiff!AS22,3)</f>
        <v>0</v>
      </c>
      <c r="AT22" s="1">
        <f>ROUND(AbsDiff!AT22,3)</f>
        <v>0</v>
      </c>
      <c r="AU22" s="1">
        <f>ROUND(AbsDiff!AU22,3)</f>
        <v>0</v>
      </c>
      <c r="AV22" s="1" t="e">
        <f>ROUND(AbsDiff!AV22,3)</f>
        <v>#VALUE!</v>
      </c>
      <c r="AW22" s="1">
        <f>ROUND(AbsDiff!AW22,3)</f>
        <v>0</v>
      </c>
      <c r="AX22" s="1" t="e">
        <f>ROUND(AbsDiff!AX22,3)</f>
        <v>#VALUE!</v>
      </c>
      <c r="AY22" s="1">
        <f>ROUND(AbsDiff!AY22,3)</f>
        <v>0</v>
      </c>
      <c r="AZ22" s="1">
        <f>ROUND(AbsDiff!AZ22,3)</f>
        <v>0</v>
      </c>
      <c r="BA22" s="1">
        <f>ROUND(AbsDiff!BA22,3)</f>
        <v>0</v>
      </c>
      <c r="BB22" s="1" t="e">
        <f>ROUND(AbsDiff!BB22,3)</f>
        <v>#VALUE!</v>
      </c>
      <c r="BC22" s="1">
        <f>ROUND(AbsDiff!BC22,3)</f>
        <v>0</v>
      </c>
      <c r="BD22" s="1">
        <f>ROUND(AbsDiff!BD22,3)</f>
        <v>0</v>
      </c>
      <c r="BE22" s="1">
        <f>ROUND(AbsDiff!BE22,3)</f>
        <v>0</v>
      </c>
      <c r="BF22" s="1">
        <f>ROUND(AbsDiff!BF22,3)</f>
        <v>0</v>
      </c>
      <c r="BG22" s="1">
        <f>ROUND(AbsDiff!BG22,3)</f>
        <v>0</v>
      </c>
      <c r="BH22" s="1">
        <f>ROUND(AbsDiff!BH22,3)</f>
        <v>0</v>
      </c>
      <c r="BI22" s="1">
        <f>ROUND(AbsDiff!BI22,3)</f>
        <v>0</v>
      </c>
      <c r="BJ22" s="1">
        <f>ROUND(AbsDiff!BJ22,3)</f>
        <v>0</v>
      </c>
      <c r="BK22" s="1">
        <f>ROUND(AbsDiff!BK22,3)</f>
        <v>0</v>
      </c>
      <c r="BL22" s="1">
        <f>ROUND(AbsDiff!BL22,3)</f>
        <v>0</v>
      </c>
      <c r="BM22" s="1">
        <f>ROUND(AbsDiff!BM22,3)</f>
        <v>0</v>
      </c>
      <c r="BN22" s="1">
        <f>ROUND(AbsDiff!BN22,3)</f>
        <v>0</v>
      </c>
      <c r="BO22" s="1">
        <f>ROUND(AbsDiff!BO22,3)</f>
        <v>0</v>
      </c>
      <c r="BP22" s="1">
        <f>ROUND(AbsDiff!BP22,3)</f>
        <v>0</v>
      </c>
      <c r="BQ22" s="1">
        <f>ROUND(AbsDiff!BQ22,3)</f>
        <v>0</v>
      </c>
      <c r="BR22" s="1">
        <f>ROUND(AbsDiff!BR22,3)</f>
        <v>0</v>
      </c>
      <c r="BS22" s="1">
        <f>ROUND(AbsDiff!BS22,3)</f>
        <v>0</v>
      </c>
      <c r="BT22" s="1">
        <f>ROUND(AbsDiff!BT22,3)</f>
        <v>0</v>
      </c>
      <c r="BU22" s="1">
        <f>ROUND(AbsDiff!BU22,3)</f>
        <v>0</v>
      </c>
      <c r="BV22" s="1">
        <f>ROUND(AbsDiff!BV22,3)</f>
        <v>0</v>
      </c>
      <c r="BW22" s="1">
        <f>ROUND(AbsDiff!BW22,3)</f>
        <v>0</v>
      </c>
      <c r="BX22" s="1">
        <f>ROUND(AbsDiff!BX22,3)</f>
        <v>0</v>
      </c>
      <c r="BY22" s="1">
        <f>ROUND(AbsDiff!BY22,3)</f>
        <v>0</v>
      </c>
      <c r="BZ22" s="1">
        <f>ROUND(AbsDiff!BZ22,3)</f>
        <v>0</v>
      </c>
      <c r="CA22" s="1">
        <f>ROUND(AbsDiff!CA22,3)</f>
        <v>0</v>
      </c>
      <c r="CB22" s="1">
        <f>ROUND(AbsDiff!CB22,3)</f>
        <v>0</v>
      </c>
    </row>
    <row r="23" spans="1:80" x14ac:dyDescent="0.2">
      <c r="A23" s="1">
        <f>ROUND(AbsDiff!A23,3)</f>
        <v>0</v>
      </c>
      <c r="B23" s="1">
        <f>ROUND(AbsDiff!B23,3)</f>
        <v>0</v>
      </c>
      <c r="C23" s="1">
        <f>ROUND(AbsDiff!C23,3)</f>
        <v>0</v>
      </c>
      <c r="D23" s="1">
        <f>ROUND(AbsDiff!D23,3)</f>
        <v>0</v>
      </c>
      <c r="E23" s="1">
        <f>ROUND(AbsDiff!E23,3)</f>
        <v>0</v>
      </c>
      <c r="F23" s="1">
        <f>ROUND(AbsDiff!F23,3)</f>
        <v>0</v>
      </c>
      <c r="G23" s="1">
        <f>ROUND(AbsDiff!G23,3)</f>
        <v>0</v>
      </c>
      <c r="H23" s="1">
        <f>ROUND(AbsDiff!H23,3)</f>
        <v>0</v>
      </c>
      <c r="I23" s="1">
        <f>ROUND(AbsDiff!I23,3)</f>
        <v>0</v>
      </c>
      <c r="J23" s="1">
        <f>ROUND(AbsDiff!J23,3)</f>
        <v>0</v>
      </c>
      <c r="K23" s="1">
        <f>ROUND(AbsDiff!K23,3)</f>
        <v>0</v>
      </c>
      <c r="L23" s="1">
        <f>ROUND(AbsDiff!L23,3)</f>
        <v>0</v>
      </c>
      <c r="M23" s="1">
        <f>ROUND(AbsDiff!M23,3)</f>
        <v>0</v>
      </c>
      <c r="N23" s="1">
        <f>ROUND(AbsDiff!N23,3)</f>
        <v>0</v>
      </c>
      <c r="O23" s="1">
        <f>ROUND(AbsDiff!O23,3)</f>
        <v>0</v>
      </c>
      <c r="P23" s="1">
        <f>ROUND(AbsDiff!P23,3)</f>
        <v>0</v>
      </c>
      <c r="Q23" s="1">
        <f>ROUND(AbsDiff!Q23,3)</f>
        <v>0</v>
      </c>
      <c r="R23" s="1">
        <f>ROUND(AbsDiff!R23,3)</f>
        <v>-1E-3</v>
      </c>
      <c r="S23" s="1">
        <f>ROUND(AbsDiff!S23,3)</f>
        <v>0</v>
      </c>
      <c r="T23" s="1">
        <f>ROUND(AbsDiff!T23,3)</f>
        <v>0</v>
      </c>
      <c r="U23" s="1">
        <f>ROUND(AbsDiff!U23,3)</f>
        <v>0</v>
      </c>
      <c r="V23" s="1">
        <f>ROUND(AbsDiff!V23,3)</f>
        <v>0</v>
      </c>
      <c r="W23" s="1">
        <f>ROUND(AbsDiff!W23,3)</f>
        <v>0</v>
      </c>
      <c r="X23" s="1">
        <f>ROUND(AbsDiff!X23,3)</f>
        <v>0</v>
      </c>
      <c r="Y23" s="1">
        <f>ROUND(AbsDiff!Y23,3)</f>
        <v>0</v>
      </c>
      <c r="Z23" s="1">
        <f>ROUND(AbsDiff!Z23,3)</f>
        <v>0</v>
      </c>
      <c r="AA23" s="1">
        <f>ROUND(AbsDiff!AA23,3)</f>
        <v>0</v>
      </c>
      <c r="AB23" s="1">
        <f>ROUND(AbsDiff!AB23,3)</f>
        <v>0</v>
      </c>
      <c r="AC23" s="1">
        <f>ROUND(AbsDiff!AC23,3)</f>
        <v>0</v>
      </c>
      <c r="AD23" s="1">
        <f>ROUND(AbsDiff!AD23,3)</f>
        <v>0</v>
      </c>
      <c r="AE23" s="1">
        <f>ROUND(AbsDiff!AE23,3)</f>
        <v>0</v>
      </c>
      <c r="AF23" s="1">
        <f>ROUND(AbsDiff!AF23,3)</f>
        <v>0</v>
      </c>
      <c r="AG23" s="1">
        <f>ROUND(AbsDiff!AG23,3)</f>
        <v>0</v>
      </c>
      <c r="AH23" s="1">
        <f>ROUND(AbsDiff!AH23,3)</f>
        <v>0</v>
      </c>
      <c r="AI23" s="1">
        <f>ROUND(AbsDiff!AI23,3)</f>
        <v>0</v>
      </c>
      <c r="AJ23" s="1">
        <f>ROUND(AbsDiff!AJ23,3)</f>
        <v>0</v>
      </c>
      <c r="AK23" s="1">
        <f>ROUND(AbsDiff!AK23,3)</f>
        <v>0</v>
      </c>
      <c r="AL23" s="1">
        <f>ROUND(AbsDiff!AL23,3)</f>
        <v>0</v>
      </c>
      <c r="AM23" s="1">
        <f>ROUND(AbsDiff!AM23,3)</f>
        <v>0</v>
      </c>
      <c r="AN23" s="1">
        <f>ROUND(AbsDiff!AN23,3)</f>
        <v>0</v>
      </c>
      <c r="AO23" s="1">
        <f>ROUND(AbsDiff!AO23,3)</f>
        <v>0</v>
      </c>
      <c r="AP23" s="1">
        <f>ROUND(AbsDiff!AP23,3)</f>
        <v>0</v>
      </c>
      <c r="AQ23" s="1">
        <f>ROUND(AbsDiff!AQ23,3)</f>
        <v>0</v>
      </c>
      <c r="AR23" s="1">
        <f>ROUND(AbsDiff!AR23,3)</f>
        <v>0</v>
      </c>
      <c r="AS23" s="1">
        <f>ROUND(AbsDiff!AS23,3)</f>
        <v>0</v>
      </c>
      <c r="AT23" s="1">
        <f>ROUND(AbsDiff!AT23,3)</f>
        <v>0</v>
      </c>
      <c r="AU23" s="1">
        <f>ROUND(AbsDiff!AU23,3)</f>
        <v>0</v>
      </c>
      <c r="AV23" s="1" t="e">
        <f>ROUND(AbsDiff!AV23,3)</f>
        <v>#VALUE!</v>
      </c>
      <c r="AW23" s="1">
        <f>ROUND(AbsDiff!AW23,3)</f>
        <v>0</v>
      </c>
      <c r="AX23" s="1" t="e">
        <f>ROUND(AbsDiff!AX23,3)</f>
        <v>#VALUE!</v>
      </c>
      <c r="AY23" s="1">
        <f>ROUND(AbsDiff!AY23,3)</f>
        <v>0</v>
      </c>
      <c r="AZ23" s="1">
        <f>ROUND(AbsDiff!AZ23,3)</f>
        <v>0</v>
      </c>
      <c r="BA23" s="1">
        <f>ROUND(AbsDiff!BA23,3)</f>
        <v>0</v>
      </c>
      <c r="BB23" s="1" t="e">
        <f>ROUND(AbsDiff!BB23,3)</f>
        <v>#VALUE!</v>
      </c>
      <c r="BC23" s="1">
        <f>ROUND(AbsDiff!BC23,3)</f>
        <v>0</v>
      </c>
      <c r="BD23" s="1">
        <f>ROUND(AbsDiff!BD23,3)</f>
        <v>0</v>
      </c>
      <c r="BE23" s="1">
        <f>ROUND(AbsDiff!BE23,3)</f>
        <v>0</v>
      </c>
      <c r="BF23" s="1">
        <f>ROUND(AbsDiff!BF23,3)</f>
        <v>0</v>
      </c>
      <c r="BG23" s="1">
        <f>ROUND(AbsDiff!BG23,3)</f>
        <v>0</v>
      </c>
      <c r="BH23" s="1">
        <f>ROUND(AbsDiff!BH23,3)</f>
        <v>0</v>
      </c>
      <c r="BI23" s="1">
        <f>ROUND(AbsDiff!BI23,3)</f>
        <v>0</v>
      </c>
      <c r="BJ23" s="1">
        <f>ROUND(AbsDiff!BJ23,3)</f>
        <v>0</v>
      </c>
      <c r="BK23" s="1">
        <f>ROUND(AbsDiff!BK23,3)</f>
        <v>0</v>
      </c>
      <c r="BL23" s="1">
        <f>ROUND(AbsDiff!BL23,3)</f>
        <v>0</v>
      </c>
      <c r="BM23" s="1">
        <f>ROUND(AbsDiff!BM23,3)</f>
        <v>0</v>
      </c>
      <c r="BN23" s="1">
        <f>ROUND(AbsDiff!BN23,3)</f>
        <v>0</v>
      </c>
      <c r="BO23" s="1">
        <f>ROUND(AbsDiff!BO23,3)</f>
        <v>0</v>
      </c>
      <c r="BP23" s="1">
        <f>ROUND(AbsDiff!BP23,3)</f>
        <v>0</v>
      </c>
      <c r="BQ23" s="1">
        <f>ROUND(AbsDiff!BQ23,3)</f>
        <v>0</v>
      </c>
      <c r="BR23" s="1">
        <f>ROUND(AbsDiff!BR23,3)</f>
        <v>0</v>
      </c>
      <c r="BS23" s="1">
        <f>ROUND(AbsDiff!BS23,3)</f>
        <v>0</v>
      </c>
      <c r="BT23" s="1">
        <f>ROUND(AbsDiff!BT23,3)</f>
        <v>0</v>
      </c>
      <c r="BU23" s="1">
        <f>ROUND(AbsDiff!BU23,3)</f>
        <v>0</v>
      </c>
      <c r="BV23" s="1">
        <f>ROUND(AbsDiff!BV23,3)</f>
        <v>0</v>
      </c>
      <c r="BW23" s="1">
        <f>ROUND(AbsDiff!BW23,3)</f>
        <v>0</v>
      </c>
      <c r="BX23" s="1">
        <f>ROUND(AbsDiff!BX23,3)</f>
        <v>0</v>
      </c>
      <c r="BY23" s="1">
        <f>ROUND(AbsDiff!BY23,3)</f>
        <v>0</v>
      </c>
      <c r="BZ23" s="1">
        <f>ROUND(AbsDiff!BZ23,3)</f>
        <v>0</v>
      </c>
      <c r="CA23" s="1">
        <f>ROUND(AbsDiff!CA23,3)</f>
        <v>0</v>
      </c>
      <c r="CB23" s="1">
        <f>ROUND(AbsDiff!CB23,3)</f>
        <v>0</v>
      </c>
    </row>
    <row r="24" spans="1:80" x14ac:dyDescent="0.2">
      <c r="A24" s="1">
        <f>ROUND(AbsDiff!A24,3)</f>
        <v>0</v>
      </c>
      <c r="B24" s="1">
        <f>ROUND(AbsDiff!B24,3)</f>
        <v>0</v>
      </c>
      <c r="C24" s="1">
        <f>ROUND(AbsDiff!C24,3)</f>
        <v>0</v>
      </c>
      <c r="D24" s="1">
        <f>ROUND(AbsDiff!D24,3)</f>
        <v>0</v>
      </c>
      <c r="E24" s="1">
        <f>ROUND(AbsDiff!E24,3)</f>
        <v>0</v>
      </c>
      <c r="F24" s="1">
        <f>ROUND(AbsDiff!F24,3)</f>
        <v>0</v>
      </c>
      <c r="G24" s="1">
        <f>ROUND(AbsDiff!G24,3)</f>
        <v>0</v>
      </c>
      <c r="H24" s="1">
        <f>ROUND(AbsDiff!H24,3)</f>
        <v>0</v>
      </c>
      <c r="I24" s="1">
        <f>ROUND(AbsDiff!I24,3)</f>
        <v>0</v>
      </c>
      <c r="J24" s="1">
        <f>ROUND(AbsDiff!J24,3)</f>
        <v>0</v>
      </c>
      <c r="K24" s="1">
        <f>ROUND(AbsDiff!K24,3)</f>
        <v>0</v>
      </c>
      <c r="L24" s="1">
        <f>ROUND(AbsDiff!L24,3)</f>
        <v>0</v>
      </c>
      <c r="M24" s="1">
        <f>ROUND(AbsDiff!M24,3)</f>
        <v>0</v>
      </c>
      <c r="N24" s="1">
        <f>ROUND(AbsDiff!N24,3)</f>
        <v>0</v>
      </c>
      <c r="O24" s="1">
        <f>ROUND(AbsDiff!O24,3)</f>
        <v>0</v>
      </c>
      <c r="P24" s="1">
        <f>ROUND(AbsDiff!P24,3)</f>
        <v>0</v>
      </c>
      <c r="Q24" s="1">
        <f>ROUND(AbsDiff!Q24,3)</f>
        <v>0</v>
      </c>
      <c r="R24" s="1">
        <f>ROUND(AbsDiff!R24,3)</f>
        <v>-1E-3</v>
      </c>
      <c r="S24" s="1">
        <f>ROUND(AbsDiff!S24,3)</f>
        <v>0</v>
      </c>
      <c r="T24" s="1">
        <f>ROUND(AbsDiff!T24,3)</f>
        <v>0</v>
      </c>
      <c r="U24" s="1">
        <f>ROUND(AbsDiff!U24,3)</f>
        <v>0</v>
      </c>
      <c r="V24" s="1">
        <f>ROUND(AbsDiff!V24,3)</f>
        <v>0</v>
      </c>
      <c r="W24" s="1">
        <f>ROUND(AbsDiff!W24,3)</f>
        <v>0</v>
      </c>
      <c r="X24" s="1">
        <f>ROUND(AbsDiff!X24,3)</f>
        <v>0</v>
      </c>
      <c r="Y24" s="1">
        <f>ROUND(AbsDiff!Y24,3)</f>
        <v>0</v>
      </c>
      <c r="Z24" s="1">
        <f>ROUND(AbsDiff!Z24,3)</f>
        <v>0</v>
      </c>
      <c r="AA24" s="1">
        <f>ROUND(AbsDiff!AA24,3)</f>
        <v>0</v>
      </c>
      <c r="AB24" s="1">
        <f>ROUND(AbsDiff!AB24,3)</f>
        <v>0</v>
      </c>
      <c r="AC24" s="1">
        <f>ROUND(AbsDiff!AC24,3)</f>
        <v>0</v>
      </c>
      <c r="AD24" s="1">
        <f>ROUND(AbsDiff!AD24,3)</f>
        <v>0</v>
      </c>
      <c r="AE24" s="1">
        <f>ROUND(AbsDiff!AE24,3)</f>
        <v>0</v>
      </c>
      <c r="AF24" s="1">
        <f>ROUND(AbsDiff!AF24,3)</f>
        <v>0</v>
      </c>
      <c r="AG24" s="1">
        <f>ROUND(AbsDiff!AG24,3)</f>
        <v>0</v>
      </c>
      <c r="AH24" s="1">
        <f>ROUND(AbsDiff!AH24,3)</f>
        <v>0</v>
      </c>
      <c r="AI24" s="1">
        <f>ROUND(AbsDiff!AI24,3)</f>
        <v>0</v>
      </c>
      <c r="AJ24" s="1">
        <f>ROUND(AbsDiff!AJ24,3)</f>
        <v>0</v>
      </c>
      <c r="AK24" s="1">
        <f>ROUND(AbsDiff!AK24,3)</f>
        <v>0</v>
      </c>
      <c r="AL24" s="1">
        <f>ROUND(AbsDiff!AL24,3)</f>
        <v>0</v>
      </c>
      <c r="AM24" s="1">
        <f>ROUND(AbsDiff!AM24,3)</f>
        <v>0</v>
      </c>
      <c r="AN24" s="1">
        <f>ROUND(AbsDiff!AN24,3)</f>
        <v>0</v>
      </c>
      <c r="AO24" s="1">
        <f>ROUND(AbsDiff!AO24,3)</f>
        <v>0</v>
      </c>
      <c r="AP24" s="1">
        <f>ROUND(AbsDiff!AP24,3)</f>
        <v>0</v>
      </c>
      <c r="AQ24" s="1">
        <f>ROUND(AbsDiff!AQ24,3)</f>
        <v>0</v>
      </c>
      <c r="AR24" s="1">
        <f>ROUND(AbsDiff!AR24,3)</f>
        <v>0</v>
      </c>
      <c r="AS24" s="1">
        <f>ROUND(AbsDiff!AS24,3)</f>
        <v>0</v>
      </c>
      <c r="AT24" s="1">
        <f>ROUND(AbsDiff!AT24,3)</f>
        <v>0</v>
      </c>
      <c r="AU24" s="1">
        <f>ROUND(AbsDiff!AU24,3)</f>
        <v>0</v>
      </c>
      <c r="AV24" s="1" t="e">
        <f>ROUND(AbsDiff!AV24,3)</f>
        <v>#VALUE!</v>
      </c>
      <c r="AW24" s="1">
        <f>ROUND(AbsDiff!AW24,3)</f>
        <v>0</v>
      </c>
      <c r="AX24" s="1" t="e">
        <f>ROUND(AbsDiff!AX24,3)</f>
        <v>#VALUE!</v>
      </c>
      <c r="AY24" s="1">
        <f>ROUND(AbsDiff!AY24,3)</f>
        <v>0</v>
      </c>
      <c r="AZ24" s="1">
        <f>ROUND(AbsDiff!AZ24,3)</f>
        <v>0</v>
      </c>
      <c r="BA24" s="1">
        <f>ROUND(AbsDiff!BA24,3)</f>
        <v>0</v>
      </c>
      <c r="BB24" s="1" t="e">
        <f>ROUND(AbsDiff!BB24,3)</f>
        <v>#VALUE!</v>
      </c>
      <c r="BC24" s="1">
        <f>ROUND(AbsDiff!BC24,3)</f>
        <v>0</v>
      </c>
      <c r="BD24" s="1">
        <f>ROUND(AbsDiff!BD24,3)</f>
        <v>0</v>
      </c>
      <c r="BE24" s="1">
        <f>ROUND(AbsDiff!BE24,3)</f>
        <v>0</v>
      </c>
      <c r="BF24" s="1">
        <f>ROUND(AbsDiff!BF24,3)</f>
        <v>0</v>
      </c>
      <c r="BG24" s="1">
        <f>ROUND(AbsDiff!BG24,3)</f>
        <v>0</v>
      </c>
      <c r="BH24" s="1">
        <f>ROUND(AbsDiff!BH24,3)</f>
        <v>0</v>
      </c>
      <c r="BI24" s="1">
        <f>ROUND(AbsDiff!BI24,3)</f>
        <v>0</v>
      </c>
      <c r="BJ24" s="1">
        <f>ROUND(AbsDiff!BJ24,3)</f>
        <v>0</v>
      </c>
      <c r="BK24" s="1">
        <f>ROUND(AbsDiff!BK24,3)</f>
        <v>0</v>
      </c>
      <c r="BL24" s="1">
        <f>ROUND(AbsDiff!BL24,3)</f>
        <v>0</v>
      </c>
      <c r="BM24" s="1">
        <f>ROUND(AbsDiff!BM24,3)</f>
        <v>0</v>
      </c>
      <c r="BN24" s="1">
        <f>ROUND(AbsDiff!BN24,3)</f>
        <v>0</v>
      </c>
      <c r="BO24" s="1">
        <f>ROUND(AbsDiff!BO24,3)</f>
        <v>0</v>
      </c>
      <c r="BP24" s="1">
        <f>ROUND(AbsDiff!BP24,3)</f>
        <v>0</v>
      </c>
      <c r="BQ24" s="1">
        <f>ROUND(AbsDiff!BQ24,3)</f>
        <v>0</v>
      </c>
      <c r="BR24" s="1">
        <f>ROUND(AbsDiff!BR24,3)</f>
        <v>0</v>
      </c>
      <c r="BS24" s="1">
        <f>ROUND(AbsDiff!BS24,3)</f>
        <v>0</v>
      </c>
      <c r="BT24" s="1">
        <f>ROUND(AbsDiff!BT24,3)</f>
        <v>0</v>
      </c>
      <c r="BU24" s="1">
        <f>ROUND(AbsDiff!BU24,3)</f>
        <v>0</v>
      </c>
      <c r="BV24" s="1">
        <f>ROUND(AbsDiff!BV24,3)</f>
        <v>0</v>
      </c>
      <c r="BW24" s="1">
        <f>ROUND(AbsDiff!BW24,3)</f>
        <v>0</v>
      </c>
      <c r="BX24" s="1">
        <f>ROUND(AbsDiff!BX24,3)</f>
        <v>0</v>
      </c>
      <c r="BY24" s="1">
        <f>ROUND(AbsDiff!BY24,3)</f>
        <v>0</v>
      </c>
      <c r="BZ24" s="1">
        <f>ROUND(AbsDiff!BZ24,3)</f>
        <v>0</v>
      </c>
      <c r="CA24" s="1">
        <f>ROUND(AbsDiff!CA24,3)</f>
        <v>0</v>
      </c>
      <c r="CB24" s="1">
        <f>ROUND(AbsDiff!CB24,3)</f>
        <v>0</v>
      </c>
    </row>
    <row r="25" spans="1:80" x14ac:dyDescent="0.2">
      <c r="A25" s="1">
        <f>ROUND(AbsDiff!A25,3)</f>
        <v>0</v>
      </c>
      <c r="B25" s="1">
        <f>ROUND(AbsDiff!B25,3)</f>
        <v>0</v>
      </c>
      <c r="C25" s="1">
        <f>ROUND(AbsDiff!C25,3)</f>
        <v>0</v>
      </c>
      <c r="D25" s="1">
        <f>ROUND(AbsDiff!D25,3)</f>
        <v>0</v>
      </c>
      <c r="E25" s="1">
        <f>ROUND(AbsDiff!E25,3)</f>
        <v>0</v>
      </c>
      <c r="F25" s="1">
        <f>ROUND(AbsDiff!F25,3)</f>
        <v>0</v>
      </c>
      <c r="G25" s="1">
        <f>ROUND(AbsDiff!G25,3)</f>
        <v>0</v>
      </c>
      <c r="H25" s="1">
        <f>ROUND(AbsDiff!H25,3)</f>
        <v>0</v>
      </c>
      <c r="I25" s="1">
        <f>ROUND(AbsDiff!I25,3)</f>
        <v>0</v>
      </c>
      <c r="J25" s="1">
        <f>ROUND(AbsDiff!J25,3)</f>
        <v>0</v>
      </c>
      <c r="K25" s="1">
        <f>ROUND(AbsDiff!K25,3)</f>
        <v>0</v>
      </c>
      <c r="L25" s="1">
        <f>ROUND(AbsDiff!L25,3)</f>
        <v>0</v>
      </c>
      <c r="M25" s="1">
        <f>ROUND(AbsDiff!M25,3)</f>
        <v>0</v>
      </c>
      <c r="N25" s="1">
        <f>ROUND(AbsDiff!N25,3)</f>
        <v>0</v>
      </c>
      <c r="O25" s="1">
        <f>ROUND(AbsDiff!O25,3)</f>
        <v>0</v>
      </c>
      <c r="P25" s="1">
        <f>ROUND(AbsDiff!P25,3)</f>
        <v>0</v>
      </c>
      <c r="Q25" s="1">
        <f>ROUND(AbsDiff!Q25,3)</f>
        <v>0</v>
      </c>
      <c r="R25" s="1">
        <f>ROUND(AbsDiff!R25,3)</f>
        <v>-2E-3</v>
      </c>
      <c r="S25" s="1">
        <f>ROUND(AbsDiff!S25,3)</f>
        <v>0</v>
      </c>
      <c r="T25" s="1">
        <f>ROUND(AbsDiff!T25,3)</f>
        <v>0</v>
      </c>
      <c r="U25" s="1">
        <f>ROUND(AbsDiff!U25,3)</f>
        <v>0</v>
      </c>
      <c r="V25" s="1">
        <f>ROUND(AbsDiff!V25,3)</f>
        <v>0</v>
      </c>
      <c r="W25" s="1">
        <f>ROUND(AbsDiff!W25,3)</f>
        <v>0</v>
      </c>
      <c r="X25" s="1">
        <f>ROUND(AbsDiff!X25,3)</f>
        <v>0</v>
      </c>
      <c r="Y25" s="1">
        <f>ROUND(AbsDiff!Y25,3)</f>
        <v>0</v>
      </c>
      <c r="Z25" s="1">
        <f>ROUND(AbsDiff!Z25,3)</f>
        <v>0</v>
      </c>
      <c r="AA25" s="1">
        <f>ROUND(AbsDiff!AA25,3)</f>
        <v>0</v>
      </c>
      <c r="AB25" s="1">
        <f>ROUND(AbsDiff!AB25,3)</f>
        <v>0</v>
      </c>
      <c r="AC25" s="1">
        <f>ROUND(AbsDiff!AC25,3)</f>
        <v>0</v>
      </c>
      <c r="AD25" s="1">
        <f>ROUND(AbsDiff!AD25,3)</f>
        <v>0</v>
      </c>
      <c r="AE25" s="1">
        <f>ROUND(AbsDiff!AE25,3)</f>
        <v>0</v>
      </c>
      <c r="AF25" s="1">
        <f>ROUND(AbsDiff!AF25,3)</f>
        <v>0</v>
      </c>
      <c r="AG25" s="1">
        <f>ROUND(AbsDiff!AG25,3)</f>
        <v>0</v>
      </c>
      <c r="AH25" s="1">
        <f>ROUND(AbsDiff!AH25,3)</f>
        <v>0</v>
      </c>
      <c r="AI25" s="1">
        <f>ROUND(AbsDiff!AI25,3)</f>
        <v>0</v>
      </c>
      <c r="AJ25" s="1">
        <f>ROUND(AbsDiff!AJ25,3)</f>
        <v>0</v>
      </c>
      <c r="AK25" s="1">
        <f>ROUND(AbsDiff!AK25,3)</f>
        <v>0</v>
      </c>
      <c r="AL25" s="1">
        <f>ROUND(AbsDiff!AL25,3)</f>
        <v>0</v>
      </c>
      <c r="AM25" s="1">
        <f>ROUND(AbsDiff!AM25,3)</f>
        <v>0</v>
      </c>
      <c r="AN25" s="1">
        <f>ROUND(AbsDiff!AN25,3)</f>
        <v>0</v>
      </c>
      <c r="AO25" s="1">
        <f>ROUND(AbsDiff!AO25,3)</f>
        <v>0</v>
      </c>
      <c r="AP25" s="1">
        <f>ROUND(AbsDiff!AP25,3)</f>
        <v>0</v>
      </c>
      <c r="AQ25" s="1">
        <f>ROUND(AbsDiff!AQ25,3)</f>
        <v>0</v>
      </c>
      <c r="AR25" s="1">
        <f>ROUND(AbsDiff!AR25,3)</f>
        <v>0</v>
      </c>
      <c r="AS25" s="1">
        <f>ROUND(AbsDiff!AS25,3)</f>
        <v>0</v>
      </c>
      <c r="AT25" s="1">
        <f>ROUND(AbsDiff!AT25,3)</f>
        <v>0</v>
      </c>
      <c r="AU25" s="1">
        <f>ROUND(AbsDiff!AU25,3)</f>
        <v>0</v>
      </c>
      <c r="AV25" s="1" t="e">
        <f>ROUND(AbsDiff!AV25,3)</f>
        <v>#VALUE!</v>
      </c>
      <c r="AW25" s="1">
        <f>ROUND(AbsDiff!AW25,3)</f>
        <v>0</v>
      </c>
      <c r="AX25" s="1" t="e">
        <f>ROUND(AbsDiff!AX25,3)</f>
        <v>#VALUE!</v>
      </c>
      <c r="AY25" s="1">
        <f>ROUND(AbsDiff!AY25,3)</f>
        <v>0</v>
      </c>
      <c r="AZ25" s="1">
        <f>ROUND(AbsDiff!AZ25,3)</f>
        <v>0</v>
      </c>
      <c r="BA25" s="1">
        <f>ROUND(AbsDiff!BA25,3)</f>
        <v>0</v>
      </c>
      <c r="BB25" s="1" t="e">
        <f>ROUND(AbsDiff!BB25,3)</f>
        <v>#VALUE!</v>
      </c>
      <c r="BC25" s="1">
        <f>ROUND(AbsDiff!BC25,3)</f>
        <v>0</v>
      </c>
      <c r="BD25" s="1">
        <f>ROUND(AbsDiff!BD25,3)</f>
        <v>0</v>
      </c>
      <c r="BE25" s="1">
        <f>ROUND(AbsDiff!BE25,3)</f>
        <v>0</v>
      </c>
      <c r="BF25" s="1">
        <f>ROUND(AbsDiff!BF25,3)</f>
        <v>0</v>
      </c>
      <c r="BG25" s="1">
        <f>ROUND(AbsDiff!BG25,3)</f>
        <v>0</v>
      </c>
      <c r="BH25" s="1">
        <f>ROUND(AbsDiff!BH25,3)</f>
        <v>0</v>
      </c>
      <c r="BI25" s="1">
        <f>ROUND(AbsDiff!BI25,3)</f>
        <v>0</v>
      </c>
      <c r="BJ25" s="1">
        <f>ROUND(AbsDiff!BJ25,3)</f>
        <v>0</v>
      </c>
      <c r="BK25" s="1">
        <f>ROUND(AbsDiff!BK25,3)</f>
        <v>0</v>
      </c>
      <c r="BL25" s="1">
        <f>ROUND(AbsDiff!BL25,3)</f>
        <v>0</v>
      </c>
      <c r="BM25" s="1">
        <f>ROUND(AbsDiff!BM25,3)</f>
        <v>0</v>
      </c>
      <c r="BN25" s="1">
        <f>ROUND(AbsDiff!BN25,3)</f>
        <v>0</v>
      </c>
      <c r="BO25" s="1">
        <f>ROUND(AbsDiff!BO25,3)</f>
        <v>0</v>
      </c>
      <c r="BP25" s="1">
        <f>ROUND(AbsDiff!BP25,3)</f>
        <v>0</v>
      </c>
      <c r="BQ25" s="1">
        <f>ROUND(AbsDiff!BQ25,3)</f>
        <v>0</v>
      </c>
      <c r="BR25" s="1">
        <f>ROUND(AbsDiff!BR25,3)</f>
        <v>0</v>
      </c>
      <c r="BS25" s="1">
        <f>ROUND(AbsDiff!BS25,3)</f>
        <v>0</v>
      </c>
      <c r="BT25" s="1">
        <f>ROUND(AbsDiff!BT25,3)</f>
        <v>0</v>
      </c>
      <c r="BU25" s="1">
        <f>ROUND(AbsDiff!BU25,3)</f>
        <v>0</v>
      </c>
      <c r="BV25" s="1">
        <f>ROUND(AbsDiff!BV25,3)</f>
        <v>0</v>
      </c>
      <c r="BW25" s="1">
        <f>ROUND(AbsDiff!BW25,3)</f>
        <v>0</v>
      </c>
      <c r="BX25" s="1">
        <f>ROUND(AbsDiff!BX25,3)</f>
        <v>0</v>
      </c>
      <c r="BY25" s="1">
        <f>ROUND(AbsDiff!BY25,3)</f>
        <v>0</v>
      </c>
      <c r="BZ25" s="1">
        <f>ROUND(AbsDiff!BZ25,3)</f>
        <v>0</v>
      </c>
      <c r="CA25" s="1">
        <f>ROUND(AbsDiff!CA25,3)</f>
        <v>0</v>
      </c>
      <c r="CB25" s="1">
        <f>ROUND(AbsDiff!CB25,3)</f>
        <v>0</v>
      </c>
    </row>
    <row r="26" spans="1:80" x14ac:dyDescent="0.2">
      <c r="A26" s="1">
        <f>ROUND(AbsDiff!A26,3)</f>
        <v>0</v>
      </c>
      <c r="B26" s="1">
        <f>ROUND(AbsDiff!B26,3)</f>
        <v>0</v>
      </c>
      <c r="C26" s="1">
        <f>ROUND(AbsDiff!C26,3)</f>
        <v>0</v>
      </c>
      <c r="D26" s="1">
        <f>ROUND(AbsDiff!D26,3)</f>
        <v>0</v>
      </c>
      <c r="E26" s="1">
        <f>ROUND(AbsDiff!E26,3)</f>
        <v>0</v>
      </c>
      <c r="F26" s="1">
        <f>ROUND(AbsDiff!F26,3)</f>
        <v>0</v>
      </c>
      <c r="G26" s="1">
        <f>ROUND(AbsDiff!G26,3)</f>
        <v>0</v>
      </c>
      <c r="H26" s="1">
        <f>ROUND(AbsDiff!H26,3)</f>
        <v>0</v>
      </c>
      <c r="I26" s="1">
        <f>ROUND(AbsDiff!I26,3)</f>
        <v>0</v>
      </c>
      <c r="J26" s="1">
        <f>ROUND(AbsDiff!J26,3)</f>
        <v>0</v>
      </c>
      <c r="K26" s="1">
        <f>ROUND(AbsDiff!K26,3)</f>
        <v>0</v>
      </c>
      <c r="L26" s="1">
        <f>ROUND(AbsDiff!L26,3)</f>
        <v>0</v>
      </c>
      <c r="M26" s="1">
        <f>ROUND(AbsDiff!M26,3)</f>
        <v>0</v>
      </c>
      <c r="N26" s="1">
        <f>ROUND(AbsDiff!N26,3)</f>
        <v>0</v>
      </c>
      <c r="O26" s="1">
        <f>ROUND(AbsDiff!O26,3)</f>
        <v>0</v>
      </c>
      <c r="P26" s="1">
        <f>ROUND(AbsDiff!P26,3)</f>
        <v>0</v>
      </c>
      <c r="Q26" s="1">
        <f>ROUND(AbsDiff!Q26,3)</f>
        <v>0</v>
      </c>
      <c r="R26" s="1">
        <f>ROUND(AbsDiff!R26,3)</f>
        <v>-2E-3</v>
      </c>
      <c r="S26" s="1">
        <f>ROUND(AbsDiff!S26,3)</f>
        <v>0</v>
      </c>
      <c r="T26" s="1">
        <f>ROUND(AbsDiff!T26,3)</f>
        <v>0</v>
      </c>
      <c r="U26" s="1">
        <f>ROUND(AbsDiff!U26,3)</f>
        <v>0</v>
      </c>
      <c r="V26" s="1">
        <f>ROUND(AbsDiff!V26,3)</f>
        <v>0</v>
      </c>
      <c r="W26" s="1">
        <f>ROUND(AbsDiff!W26,3)</f>
        <v>0</v>
      </c>
      <c r="X26" s="1">
        <f>ROUND(AbsDiff!X26,3)</f>
        <v>0</v>
      </c>
      <c r="Y26" s="1">
        <f>ROUND(AbsDiff!Y26,3)</f>
        <v>0</v>
      </c>
      <c r="Z26" s="1">
        <f>ROUND(AbsDiff!Z26,3)</f>
        <v>0</v>
      </c>
      <c r="AA26" s="1">
        <f>ROUND(AbsDiff!AA26,3)</f>
        <v>0</v>
      </c>
      <c r="AB26" s="1">
        <f>ROUND(AbsDiff!AB26,3)</f>
        <v>0</v>
      </c>
      <c r="AC26" s="1">
        <f>ROUND(AbsDiff!AC26,3)</f>
        <v>0</v>
      </c>
      <c r="AD26" s="1">
        <f>ROUND(AbsDiff!AD26,3)</f>
        <v>0</v>
      </c>
      <c r="AE26" s="1">
        <f>ROUND(AbsDiff!AE26,3)</f>
        <v>0</v>
      </c>
      <c r="AF26" s="1">
        <f>ROUND(AbsDiff!AF26,3)</f>
        <v>0</v>
      </c>
      <c r="AG26" s="1">
        <f>ROUND(AbsDiff!AG26,3)</f>
        <v>0</v>
      </c>
      <c r="AH26" s="1">
        <f>ROUND(AbsDiff!AH26,3)</f>
        <v>0</v>
      </c>
      <c r="AI26" s="1">
        <f>ROUND(AbsDiff!AI26,3)</f>
        <v>0</v>
      </c>
      <c r="AJ26" s="1">
        <f>ROUND(AbsDiff!AJ26,3)</f>
        <v>0</v>
      </c>
      <c r="AK26" s="1">
        <f>ROUND(AbsDiff!AK26,3)</f>
        <v>0</v>
      </c>
      <c r="AL26" s="1">
        <f>ROUND(AbsDiff!AL26,3)</f>
        <v>0</v>
      </c>
      <c r="AM26" s="1">
        <f>ROUND(AbsDiff!AM26,3)</f>
        <v>0</v>
      </c>
      <c r="AN26" s="1">
        <f>ROUND(AbsDiff!AN26,3)</f>
        <v>0</v>
      </c>
      <c r="AO26" s="1">
        <f>ROUND(AbsDiff!AO26,3)</f>
        <v>0</v>
      </c>
      <c r="AP26" s="1">
        <f>ROUND(AbsDiff!AP26,3)</f>
        <v>0</v>
      </c>
      <c r="AQ26" s="1">
        <f>ROUND(AbsDiff!AQ26,3)</f>
        <v>0</v>
      </c>
      <c r="AR26" s="1">
        <f>ROUND(AbsDiff!AR26,3)</f>
        <v>0</v>
      </c>
      <c r="AS26" s="1">
        <f>ROUND(AbsDiff!AS26,3)</f>
        <v>0</v>
      </c>
      <c r="AT26" s="1">
        <f>ROUND(AbsDiff!AT26,3)</f>
        <v>0</v>
      </c>
      <c r="AU26" s="1">
        <f>ROUND(AbsDiff!AU26,3)</f>
        <v>0</v>
      </c>
      <c r="AV26" s="1" t="e">
        <f>ROUND(AbsDiff!AV26,3)</f>
        <v>#VALUE!</v>
      </c>
      <c r="AW26" s="1">
        <f>ROUND(AbsDiff!AW26,3)</f>
        <v>0</v>
      </c>
      <c r="AX26" s="1" t="e">
        <f>ROUND(AbsDiff!AX26,3)</f>
        <v>#VALUE!</v>
      </c>
      <c r="AY26" s="1">
        <f>ROUND(AbsDiff!AY26,3)</f>
        <v>0</v>
      </c>
      <c r="AZ26" s="1">
        <f>ROUND(AbsDiff!AZ26,3)</f>
        <v>0</v>
      </c>
      <c r="BA26" s="1">
        <f>ROUND(AbsDiff!BA26,3)</f>
        <v>0</v>
      </c>
      <c r="BB26" s="1" t="e">
        <f>ROUND(AbsDiff!BB26,3)</f>
        <v>#VALUE!</v>
      </c>
      <c r="BC26" s="1">
        <f>ROUND(AbsDiff!BC26,3)</f>
        <v>0</v>
      </c>
      <c r="BD26" s="1">
        <f>ROUND(AbsDiff!BD26,3)</f>
        <v>0</v>
      </c>
      <c r="BE26" s="1">
        <f>ROUND(AbsDiff!BE26,3)</f>
        <v>0</v>
      </c>
      <c r="BF26" s="1">
        <f>ROUND(AbsDiff!BF26,3)</f>
        <v>0</v>
      </c>
      <c r="BG26" s="1">
        <f>ROUND(AbsDiff!BG26,3)</f>
        <v>0</v>
      </c>
      <c r="BH26" s="1">
        <f>ROUND(AbsDiff!BH26,3)</f>
        <v>0</v>
      </c>
      <c r="BI26" s="1">
        <f>ROUND(AbsDiff!BI26,3)</f>
        <v>0</v>
      </c>
      <c r="BJ26" s="1">
        <f>ROUND(AbsDiff!BJ26,3)</f>
        <v>0</v>
      </c>
      <c r="BK26" s="1">
        <f>ROUND(AbsDiff!BK26,3)</f>
        <v>0</v>
      </c>
      <c r="BL26" s="1">
        <f>ROUND(AbsDiff!BL26,3)</f>
        <v>0</v>
      </c>
      <c r="BM26" s="1">
        <f>ROUND(AbsDiff!BM26,3)</f>
        <v>0</v>
      </c>
      <c r="BN26" s="1">
        <f>ROUND(AbsDiff!BN26,3)</f>
        <v>0</v>
      </c>
      <c r="BO26" s="1">
        <f>ROUND(AbsDiff!BO26,3)</f>
        <v>0</v>
      </c>
      <c r="BP26" s="1">
        <f>ROUND(AbsDiff!BP26,3)</f>
        <v>0</v>
      </c>
      <c r="BQ26" s="1">
        <f>ROUND(AbsDiff!BQ26,3)</f>
        <v>0</v>
      </c>
      <c r="BR26" s="1">
        <f>ROUND(AbsDiff!BR26,3)</f>
        <v>0</v>
      </c>
      <c r="BS26" s="1">
        <f>ROUND(AbsDiff!BS26,3)</f>
        <v>0</v>
      </c>
      <c r="BT26" s="1">
        <f>ROUND(AbsDiff!BT26,3)</f>
        <v>0</v>
      </c>
      <c r="BU26" s="1">
        <f>ROUND(AbsDiff!BU26,3)</f>
        <v>0</v>
      </c>
      <c r="BV26" s="1">
        <f>ROUND(AbsDiff!BV26,3)</f>
        <v>0</v>
      </c>
      <c r="BW26" s="1">
        <f>ROUND(AbsDiff!BW26,3)</f>
        <v>0</v>
      </c>
      <c r="BX26" s="1">
        <f>ROUND(AbsDiff!BX26,3)</f>
        <v>0</v>
      </c>
      <c r="BY26" s="1">
        <f>ROUND(AbsDiff!BY26,3)</f>
        <v>0</v>
      </c>
      <c r="BZ26" s="1">
        <f>ROUND(AbsDiff!BZ26,3)</f>
        <v>0</v>
      </c>
      <c r="CA26" s="1">
        <f>ROUND(AbsDiff!CA26,3)</f>
        <v>0</v>
      </c>
      <c r="CB26" s="1">
        <f>ROUND(AbsDiff!CB26,3)</f>
        <v>0</v>
      </c>
    </row>
    <row r="27" spans="1:80" x14ac:dyDescent="0.2">
      <c r="A27" s="1">
        <f>ROUND(AbsDiff!A27,3)</f>
        <v>0</v>
      </c>
      <c r="B27" s="1">
        <f>ROUND(AbsDiff!B27,3)</f>
        <v>0</v>
      </c>
      <c r="C27" s="1">
        <f>ROUND(AbsDiff!C27,3)</f>
        <v>0</v>
      </c>
      <c r="D27" s="1">
        <f>ROUND(AbsDiff!D27,3)</f>
        <v>0</v>
      </c>
      <c r="E27" s="1">
        <f>ROUND(AbsDiff!E27,3)</f>
        <v>0</v>
      </c>
      <c r="F27" s="1">
        <f>ROUND(AbsDiff!F27,3)</f>
        <v>0</v>
      </c>
      <c r="G27" s="1">
        <f>ROUND(AbsDiff!G27,3)</f>
        <v>0</v>
      </c>
      <c r="H27" s="1">
        <f>ROUND(AbsDiff!H27,3)</f>
        <v>0</v>
      </c>
      <c r="I27" s="1">
        <f>ROUND(AbsDiff!I27,3)</f>
        <v>0</v>
      </c>
      <c r="J27" s="1">
        <f>ROUND(AbsDiff!J27,3)</f>
        <v>0</v>
      </c>
      <c r="K27" s="1">
        <f>ROUND(AbsDiff!K27,3)</f>
        <v>0</v>
      </c>
      <c r="L27" s="1">
        <f>ROUND(AbsDiff!L27,3)</f>
        <v>0</v>
      </c>
      <c r="M27" s="1">
        <f>ROUND(AbsDiff!M27,3)</f>
        <v>0</v>
      </c>
      <c r="N27" s="1">
        <f>ROUND(AbsDiff!N27,3)</f>
        <v>0</v>
      </c>
      <c r="O27" s="1">
        <f>ROUND(AbsDiff!O27,3)</f>
        <v>0</v>
      </c>
      <c r="P27" s="1">
        <f>ROUND(AbsDiff!P27,3)</f>
        <v>0</v>
      </c>
      <c r="Q27" s="1">
        <f>ROUND(AbsDiff!Q27,3)</f>
        <v>0</v>
      </c>
      <c r="R27" s="1">
        <f>ROUND(AbsDiff!R27,3)</f>
        <v>-2E-3</v>
      </c>
      <c r="S27" s="1">
        <f>ROUND(AbsDiff!S27,3)</f>
        <v>0</v>
      </c>
      <c r="T27" s="1">
        <f>ROUND(AbsDiff!T27,3)</f>
        <v>0</v>
      </c>
      <c r="U27" s="1">
        <f>ROUND(AbsDiff!U27,3)</f>
        <v>0</v>
      </c>
      <c r="V27" s="1">
        <f>ROUND(AbsDiff!V27,3)</f>
        <v>0</v>
      </c>
      <c r="W27" s="1">
        <f>ROUND(AbsDiff!W27,3)</f>
        <v>0</v>
      </c>
      <c r="X27" s="1">
        <f>ROUND(AbsDiff!X27,3)</f>
        <v>0</v>
      </c>
      <c r="Y27" s="1">
        <f>ROUND(AbsDiff!Y27,3)</f>
        <v>0</v>
      </c>
      <c r="Z27" s="1">
        <f>ROUND(AbsDiff!Z27,3)</f>
        <v>0</v>
      </c>
      <c r="AA27" s="1">
        <f>ROUND(AbsDiff!AA27,3)</f>
        <v>0</v>
      </c>
      <c r="AB27" s="1">
        <f>ROUND(AbsDiff!AB27,3)</f>
        <v>0</v>
      </c>
      <c r="AC27" s="1">
        <f>ROUND(AbsDiff!AC27,3)</f>
        <v>0</v>
      </c>
      <c r="AD27" s="1">
        <f>ROUND(AbsDiff!AD27,3)</f>
        <v>0</v>
      </c>
      <c r="AE27" s="1">
        <f>ROUND(AbsDiff!AE27,3)</f>
        <v>0</v>
      </c>
      <c r="AF27" s="1">
        <f>ROUND(AbsDiff!AF27,3)</f>
        <v>0</v>
      </c>
      <c r="AG27" s="1">
        <f>ROUND(AbsDiff!AG27,3)</f>
        <v>0</v>
      </c>
      <c r="AH27" s="1">
        <f>ROUND(AbsDiff!AH27,3)</f>
        <v>0</v>
      </c>
      <c r="AI27" s="1">
        <f>ROUND(AbsDiff!AI27,3)</f>
        <v>0</v>
      </c>
      <c r="AJ27" s="1">
        <f>ROUND(AbsDiff!AJ27,3)</f>
        <v>0</v>
      </c>
      <c r="AK27" s="1">
        <f>ROUND(AbsDiff!AK27,3)</f>
        <v>0</v>
      </c>
      <c r="AL27" s="1">
        <f>ROUND(AbsDiff!AL27,3)</f>
        <v>0</v>
      </c>
      <c r="AM27" s="1">
        <f>ROUND(AbsDiff!AM27,3)</f>
        <v>0</v>
      </c>
      <c r="AN27" s="1">
        <f>ROUND(AbsDiff!AN27,3)</f>
        <v>0</v>
      </c>
      <c r="AO27" s="1">
        <f>ROUND(AbsDiff!AO27,3)</f>
        <v>0</v>
      </c>
      <c r="AP27" s="1">
        <f>ROUND(AbsDiff!AP27,3)</f>
        <v>0</v>
      </c>
      <c r="AQ27" s="1">
        <f>ROUND(AbsDiff!AQ27,3)</f>
        <v>0</v>
      </c>
      <c r="AR27" s="1">
        <f>ROUND(AbsDiff!AR27,3)</f>
        <v>0</v>
      </c>
      <c r="AS27" s="1">
        <f>ROUND(AbsDiff!AS27,3)</f>
        <v>0</v>
      </c>
      <c r="AT27" s="1">
        <f>ROUND(AbsDiff!AT27,3)</f>
        <v>0</v>
      </c>
      <c r="AU27" s="1">
        <f>ROUND(AbsDiff!AU27,3)</f>
        <v>0</v>
      </c>
      <c r="AV27" s="1" t="e">
        <f>ROUND(AbsDiff!AV27,3)</f>
        <v>#VALUE!</v>
      </c>
      <c r="AW27" s="1">
        <f>ROUND(AbsDiff!AW27,3)</f>
        <v>0</v>
      </c>
      <c r="AX27" s="1" t="e">
        <f>ROUND(AbsDiff!AX27,3)</f>
        <v>#VALUE!</v>
      </c>
      <c r="AY27" s="1">
        <f>ROUND(AbsDiff!AY27,3)</f>
        <v>0</v>
      </c>
      <c r="AZ27" s="1">
        <f>ROUND(AbsDiff!AZ27,3)</f>
        <v>0</v>
      </c>
      <c r="BA27" s="1">
        <f>ROUND(AbsDiff!BA27,3)</f>
        <v>0</v>
      </c>
      <c r="BB27" s="1" t="e">
        <f>ROUND(AbsDiff!BB27,3)</f>
        <v>#VALUE!</v>
      </c>
      <c r="BC27" s="1">
        <f>ROUND(AbsDiff!BC27,3)</f>
        <v>0</v>
      </c>
      <c r="BD27" s="1">
        <f>ROUND(AbsDiff!BD27,3)</f>
        <v>0</v>
      </c>
      <c r="BE27" s="1">
        <f>ROUND(AbsDiff!BE27,3)</f>
        <v>0</v>
      </c>
      <c r="BF27" s="1">
        <f>ROUND(AbsDiff!BF27,3)</f>
        <v>0</v>
      </c>
      <c r="BG27" s="1">
        <f>ROUND(AbsDiff!BG27,3)</f>
        <v>0</v>
      </c>
      <c r="BH27" s="1">
        <f>ROUND(AbsDiff!BH27,3)</f>
        <v>0</v>
      </c>
      <c r="BI27" s="1">
        <f>ROUND(AbsDiff!BI27,3)</f>
        <v>0</v>
      </c>
      <c r="BJ27" s="1">
        <f>ROUND(AbsDiff!BJ27,3)</f>
        <v>0</v>
      </c>
      <c r="BK27" s="1">
        <f>ROUND(AbsDiff!BK27,3)</f>
        <v>0</v>
      </c>
      <c r="BL27" s="1">
        <f>ROUND(AbsDiff!BL27,3)</f>
        <v>0</v>
      </c>
      <c r="BM27" s="1">
        <f>ROUND(AbsDiff!BM27,3)</f>
        <v>0</v>
      </c>
      <c r="BN27" s="1">
        <f>ROUND(AbsDiff!BN27,3)</f>
        <v>0</v>
      </c>
      <c r="BO27" s="1">
        <f>ROUND(AbsDiff!BO27,3)</f>
        <v>0</v>
      </c>
      <c r="BP27" s="1">
        <f>ROUND(AbsDiff!BP27,3)</f>
        <v>0</v>
      </c>
      <c r="BQ27" s="1">
        <f>ROUND(AbsDiff!BQ27,3)</f>
        <v>0</v>
      </c>
      <c r="BR27" s="1">
        <f>ROUND(AbsDiff!BR27,3)</f>
        <v>0</v>
      </c>
      <c r="BS27" s="1">
        <f>ROUND(AbsDiff!BS27,3)</f>
        <v>0</v>
      </c>
      <c r="BT27" s="1">
        <f>ROUND(AbsDiff!BT27,3)</f>
        <v>0</v>
      </c>
      <c r="BU27" s="1">
        <f>ROUND(AbsDiff!BU27,3)</f>
        <v>0</v>
      </c>
      <c r="BV27" s="1">
        <f>ROUND(AbsDiff!BV27,3)</f>
        <v>0</v>
      </c>
      <c r="BW27" s="1">
        <f>ROUND(AbsDiff!BW27,3)</f>
        <v>0</v>
      </c>
      <c r="BX27" s="1">
        <f>ROUND(AbsDiff!BX27,3)</f>
        <v>0</v>
      </c>
      <c r="BY27" s="1">
        <f>ROUND(AbsDiff!BY27,3)</f>
        <v>0</v>
      </c>
      <c r="BZ27" s="1">
        <f>ROUND(AbsDiff!BZ27,3)</f>
        <v>0</v>
      </c>
      <c r="CA27" s="1">
        <f>ROUND(AbsDiff!CA27,3)</f>
        <v>0</v>
      </c>
      <c r="CB27" s="1">
        <f>ROUND(AbsDiff!CB27,3)</f>
        <v>0</v>
      </c>
    </row>
    <row r="28" spans="1:80" x14ac:dyDescent="0.2">
      <c r="A28" s="1">
        <f>ROUND(AbsDiff!A28,3)</f>
        <v>0</v>
      </c>
      <c r="B28" s="1">
        <f>ROUND(AbsDiff!B28,3)</f>
        <v>0</v>
      </c>
      <c r="C28" s="1">
        <f>ROUND(AbsDiff!C28,3)</f>
        <v>0</v>
      </c>
      <c r="D28" s="1">
        <f>ROUND(AbsDiff!D28,3)</f>
        <v>0</v>
      </c>
      <c r="E28" s="1">
        <f>ROUND(AbsDiff!E28,3)</f>
        <v>0</v>
      </c>
      <c r="F28" s="1">
        <f>ROUND(AbsDiff!F28,3)</f>
        <v>0</v>
      </c>
      <c r="G28" s="1">
        <f>ROUND(AbsDiff!G28,3)</f>
        <v>0</v>
      </c>
      <c r="H28" s="1">
        <f>ROUND(AbsDiff!H28,3)</f>
        <v>0</v>
      </c>
      <c r="I28" s="1">
        <f>ROUND(AbsDiff!I28,3)</f>
        <v>0</v>
      </c>
      <c r="J28" s="1">
        <f>ROUND(AbsDiff!J28,3)</f>
        <v>0</v>
      </c>
      <c r="K28" s="1">
        <f>ROUND(AbsDiff!K28,3)</f>
        <v>0</v>
      </c>
      <c r="L28" s="1">
        <f>ROUND(AbsDiff!L28,3)</f>
        <v>0</v>
      </c>
      <c r="M28" s="1">
        <f>ROUND(AbsDiff!M28,3)</f>
        <v>0</v>
      </c>
      <c r="N28" s="1">
        <f>ROUND(AbsDiff!N28,3)</f>
        <v>0</v>
      </c>
      <c r="O28" s="1">
        <f>ROUND(AbsDiff!O28,3)</f>
        <v>0</v>
      </c>
      <c r="P28" s="1">
        <f>ROUND(AbsDiff!P28,3)</f>
        <v>0</v>
      </c>
      <c r="Q28" s="1">
        <f>ROUND(AbsDiff!Q28,3)</f>
        <v>0</v>
      </c>
      <c r="R28" s="1">
        <f>ROUND(AbsDiff!R28,3)</f>
        <v>-2E-3</v>
      </c>
      <c r="S28" s="1">
        <f>ROUND(AbsDiff!S28,3)</f>
        <v>0</v>
      </c>
      <c r="T28" s="1">
        <f>ROUND(AbsDiff!T28,3)</f>
        <v>0</v>
      </c>
      <c r="U28" s="1">
        <f>ROUND(AbsDiff!U28,3)</f>
        <v>0</v>
      </c>
      <c r="V28" s="1">
        <f>ROUND(AbsDiff!V28,3)</f>
        <v>0</v>
      </c>
      <c r="W28" s="1">
        <f>ROUND(AbsDiff!W28,3)</f>
        <v>0</v>
      </c>
      <c r="X28" s="1">
        <f>ROUND(AbsDiff!X28,3)</f>
        <v>0</v>
      </c>
      <c r="Y28" s="1">
        <f>ROUND(AbsDiff!Y28,3)</f>
        <v>0</v>
      </c>
      <c r="Z28" s="1">
        <f>ROUND(AbsDiff!Z28,3)</f>
        <v>0</v>
      </c>
      <c r="AA28" s="1">
        <f>ROUND(AbsDiff!AA28,3)</f>
        <v>0</v>
      </c>
      <c r="AB28" s="1">
        <f>ROUND(AbsDiff!AB28,3)</f>
        <v>0</v>
      </c>
      <c r="AC28" s="1">
        <f>ROUND(AbsDiff!AC28,3)</f>
        <v>0</v>
      </c>
      <c r="AD28" s="1">
        <f>ROUND(AbsDiff!AD28,3)</f>
        <v>0</v>
      </c>
      <c r="AE28" s="1">
        <f>ROUND(AbsDiff!AE28,3)</f>
        <v>0</v>
      </c>
      <c r="AF28" s="1">
        <f>ROUND(AbsDiff!AF28,3)</f>
        <v>0</v>
      </c>
      <c r="AG28" s="1">
        <f>ROUND(AbsDiff!AG28,3)</f>
        <v>0</v>
      </c>
      <c r="AH28" s="1">
        <f>ROUND(AbsDiff!AH28,3)</f>
        <v>0</v>
      </c>
      <c r="AI28" s="1">
        <f>ROUND(AbsDiff!AI28,3)</f>
        <v>0</v>
      </c>
      <c r="AJ28" s="1">
        <f>ROUND(AbsDiff!AJ28,3)</f>
        <v>0</v>
      </c>
      <c r="AK28" s="1">
        <f>ROUND(AbsDiff!AK28,3)</f>
        <v>0</v>
      </c>
      <c r="AL28" s="1">
        <f>ROUND(AbsDiff!AL28,3)</f>
        <v>0</v>
      </c>
      <c r="AM28" s="1">
        <f>ROUND(AbsDiff!AM28,3)</f>
        <v>0</v>
      </c>
      <c r="AN28" s="1">
        <f>ROUND(AbsDiff!AN28,3)</f>
        <v>0</v>
      </c>
      <c r="AO28" s="1">
        <f>ROUND(AbsDiff!AO28,3)</f>
        <v>0</v>
      </c>
      <c r="AP28" s="1">
        <f>ROUND(AbsDiff!AP28,3)</f>
        <v>0</v>
      </c>
      <c r="AQ28" s="1">
        <f>ROUND(AbsDiff!AQ28,3)</f>
        <v>0</v>
      </c>
      <c r="AR28" s="1">
        <f>ROUND(AbsDiff!AR28,3)</f>
        <v>0</v>
      </c>
      <c r="AS28" s="1">
        <f>ROUND(AbsDiff!AS28,3)</f>
        <v>0</v>
      </c>
      <c r="AT28" s="1">
        <f>ROUND(AbsDiff!AT28,3)</f>
        <v>0</v>
      </c>
      <c r="AU28" s="1">
        <f>ROUND(AbsDiff!AU28,3)</f>
        <v>0</v>
      </c>
      <c r="AV28" s="1" t="e">
        <f>ROUND(AbsDiff!AV28,3)</f>
        <v>#VALUE!</v>
      </c>
      <c r="AW28" s="1">
        <f>ROUND(AbsDiff!AW28,3)</f>
        <v>0</v>
      </c>
      <c r="AX28" s="1" t="e">
        <f>ROUND(AbsDiff!AX28,3)</f>
        <v>#VALUE!</v>
      </c>
      <c r="AY28" s="1">
        <f>ROUND(AbsDiff!AY28,3)</f>
        <v>0</v>
      </c>
      <c r="AZ28" s="1">
        <f>ROUND(AbsDiff!AZ28,3)</f>
        <v>0</v>
      </c>
      <c r="BA28" s="1">
        <f>ROUND(AbsDiff!BA28,3)</f>
        <v>0</v>
      </c>
      <c r="BB28" s="1" t="e">
        <f>ROUND(AbsDiff!BB28,3)</f>
        <v>#VALUE!</v>
      </c>
      <c r="BC28" s="1">
        <f>ROUND(AbsDiff!BC28,3)</f>
        <v>0</v>
      </c>
      <c r="BD28" s="1">
        <f>ROUND(AbsDiff!BD28,3)</f>
        <v>0</v>
      </c>
      <c r="BE28" s="1">
        <f>ROUND(AbsDiff!BE28,3)</f>
        <v>0</v>
      </c>
      <c r="BF28" s="1">
        <f>ROUND(AbsDiff!BF28,3)</f>
        <v>0</v>
      </c>
      <c r="BG28" s="1">
        <f>ROUND(AbsDiff!BG28,3)</f>
        <v>0</v>
      </c>
      <c r="BH28" s="1">
        <f>ROUND(AbsDiff!BH28,3)</f>
        <v>0</v>
      </c>
      <c r="BI28" s="1">
        <f>ROUND(AbsDiff!BI28,3)</f>
        <v>0</v>
      </c>
      <c r="BJ28" s="1">
        <f>ROUND(AbsDiff!BJ28,3)</f>
        <v>0</v>
      </c>
      <c r="BK28" s="1">
        <f>ROUND(AbsDiff!BK28,3)</f>
        <v>0</v>
      </c>
      <c r="BL28" s="1">
        <f>ROUND(AbsDiff!BL28,3)</f>
        <v>0</v>
      </c>
      <c r="BM28" s="1">
        <f>ROUND(AbsDiff!BM28,3)</f>
        <v>0</v>
      </c>
      <c r="BN28" s="1">
        <f>ROUND(AbsDiff!BN28,3)</f>
        <v>0</v>
      </c>
      <c r="BO28" s="1">
        <f>ROUND(AbsDiff!BO28,3)</f>
        <v>0</v>
      </c>
      <c r="BP28" s="1">
        <f>ROUND(AbsDiff!BP28,3)</f>
        <v>0</v>
      </c>
      <c r="BQ28" s="1">
        <f>ROUND(AbsDiff!BQ28,3)</f>
        <v>0</v>
      </c>
      <c r="BR28" s="1">
        <f>ROUND(AbsDiff!BR28,3)</f>
        <v>0</v>
      </c>
      <c r="BS28" s="1">
        <f>ROUND(AbsDiff!BS28,3)</f>
        <v>0</v>
      </c>
      <c r="BT28" s="1">
        <f>ROUND(AbsDiff!BT28,3)</f>
        <v>0</v>
      </c>
      <c r="BU28" s="1">
        <f>ROUND(AbsDiff!BU28,3)</f>
        <v>0</v>
      </c>
      <c r="BV28" s="1">
        <f>ROUND(AbsDiff!BV28,3)</f>
        <v>0</v>
      </c>
      <c r="BW28" s="1">
        <f>ROUND(AbsDiff!BW28,3)</f>
        <v>0</v>
      </c>
      <c r="BX28" s="1">
        <f>ROUND(AbsDiff!BX28,3)</f>
        <v>0</v>
      </c>
      <c r="BY28" s="1">
        <f>ROUND(AbsDiff!BY28,3)</f>
        <v>0</v>
      </c>
      <c r="BZ28" s="1">
        <f>ROUND(AbsDiff!BZ28,3)</f>
        <v>0</v>
      </c>
      <c r="CA28" s="1">
        <f>ROUND(AbsDiff!CA28,3)</f>
        <v>0</v>
      </c>
      <c r="CB28" s="1">
        <f>ROUND(AbsDiff!CB28,3)</f>
        <v>0</v>
      </c>
    </row>
    <row r="29" spans="1:80" x14ac:dyDescent="0.2">
      <c r="A29" s="1">
        <f>ROUND(AbsDiff!A29,3)</f>
        <v>0</v>
      </c>
      <c r="B29" s="1">
        <f>ROUND(AbsDiff!B29,3)</f>
        <v>0</v>
      </c>
      <c r="C29" s="1">
        <f>ROUND(AbsDiff!C29,3)</f>
        <v>0</v>
      </c>
      <c r="D29" s="1">
        <f>ROUND(AbsDiff!D29,3)</f>
        <v>0</v>
      </c>
      <c r="E29" s="1">
        <f>ROUND(AbsDiff!E29,3)</f>
        <v>0</v>
      </c>
      <c r="F29" s="1">
        <f>ROUND(AbsDiff!F29,3)</f>
        <v>0</v>
      </c>
      <c r="G29" s="1">
        <f>ROUND(AbsDiff!G29,3)</f>
        <v>0</v>
      </c>
      <c r="H29" s="1">
        <f>ROUND(AbsDiff!H29,3)</f>
        <v>0</v>
      </c>
      <c r="I29" s="1">
        <f>ROUND(AbsDiff!I29,3)</f>
        <v>0</v>
      </c>
      <c r="J29" s="1">
        <f>ROUND(AbsDiff!J29,3)</f>
        <v>0</v>
      </c>
      <c r="K29" s="1">
        <f>ROUND(AbsDiff!K29,3)</f>
        <v>0</v>
      </c>
      <c r="L29" s="1">
        <f>ROUND(AbsDiff!L29,3)</f>
        <v>0</v>
      </c>
      <c r="M29" s="1">
        <f>ROUND(AbsDiff!M29,3)</f>
        <v>0</v>
      </c>
      <c r="N29" s="1">
        <f>ROUND(AbsDiff!N29,3)</f>
        <v>0</v>
      </c>
      <c r="O29" s="1">
        <f>ROUND(AbsDiff!O29,3)</f>
        <v>0</v>
      </c>
      <c r="P29" s="1">
        <f>ROUND(AbsDiff!P29,3)</f>
        <v>0</v>
      </c>
      <c r="Q29" s="1">
        <f>ROUND(AbsDiff!Q29,3)</f>
        <v>0</v>
      </c>
      <c r="R29" s="1">
        <f>ROUND(AbsDiff!R29,3)</f>
        <v>-2E-3</v>
      </c>
      <c r="S29" s="1">
        <f>ROUND(AbsDiff!S29,3)</f>
        <v>0</v>
      </c>
      <c r="T29" s="1">
        <f>ROUND(AbsDiff!T29,3)</f>
        <v>0</v>
      </c>
      <c r="U29" s="1">
        <f>ROUND(AbsDiff!U29,3)</f>
        <v>0</v>
      </c>
      <c r="V29" s="1">
        <f>ROUND(AbsDiff!V29,3)</f>
        <v>0</v>
      </c>
      <c r="W29" s="1">
        <f>ROUND(AbsDiff!W29,3)</f>
        <v>0</v>
      </c>
      <c r="X29" s="1">
        <f>ROUND(AbsDiff!X29,3)</f>
        <v>0</v>
      </c>
      <c r="Y29" s="1">
        <f>ROUND(AbsDiff!Y29,3)</f>
        <v>0</v>
      </c>
      <c r="Z29" s="1">
        <f>ROUND(AbsDiff!Z29,3)</f>
        <v>0</v>
      </c>
      <c r="AA29" s="1">
        <f>ROUND(AbsDiff!AA29,3)</f>
        <v>0</v>
      </c>
      <c r="AB29" s="1">
        <f>ROUND(AbsDiff!AB29,3)</f>
        <v>0</v>
      </c>
      <c r="AC29" s="1">
        <f>ROUND(AbsDiff!AC29,3)</f>
        <v>0</v>
      </c>
      <c r="AD29" s="1">
        <f>ROUND(AbsDiff!AD29,3)</f>
        <v>0</v>
      </c>
      <c r="AE29" s="1">
        <f>ROUND(AbsDiff!AE29,3)</f>
        <v>0</v>
      </c>
      <c r="AF29" s="1">
        <f>ROUND(AbsDiff!AF29,3)</f>
        <v>0</v>
      </c>
      <c r="AG29" s="1">
        <f>ROUND(AbsDiff!AG29,3)</f>
        <v>0</v>
      </c>
      <c r="AH29" s="1">
        <f>ROUND(AbsDiff!AH29,3)</f>
        <v>0</v>
      </c>
      <c r="AI29" s="1">
        <f>ROUND(AbsDiff!AI29,3)</f>
        <v>0</v>
      </c>
      <c r="AJ29" s="1">
        <f>ROUND(AbsDiff!AJ29,3)</f>
        <v>0</v>
      </c>
      <c r="AK29" s="1">
        <f>ROUND(AbsDiff!AK29,3)</f>
        <v>0</v>
      </c>
      <c r="AL29" s="1">
        <f>ROUND(AbsDiff!AL29,3)</f>
        <v>0</v>
      </c>
      <c r="AM29" s="1">
        <f>ROUND(AbsDiff!AM29,3)</f>
        <v>0</v>
      </c>
      <c r="AN29" s="1">
        <f>ROUND(AbsDiff!AN29,3)</f>
        <v>0</v>
      </c>
      <c r="AO29" s="1">
        <f>ROUND(AbsDiff!AO29,3)</f>
        <v>0</v>
      </c>
      <c r="AP29" s="1">
        <f>ROUND(AbsDiff!AP29,3)</f>
        <v>0</v>
      </c>
      <c r="AQ29" s="1">
        <f>ROUND(AbsDiff!AQ29,3)</f>
        <v>0</v>
      </c>
      <c r="AR29" s="1">
        <f>ROUND(AbsDiff!AR29,3)</f>
        <v>0</v>
      </c>
      <c r="AS29" s="1">
        <f>ROUND(AbsDiff!AS29,3)</f>
        <v>0</v>
      </c>
      <c r="AT29" s="1">
        <f>ROUND(AbsDiff!AT29,3)</f>
        <v>0</v>
      </c>
      <c r="AU29" s="1">
        <f>ROUND(AbsDiff!AU29,3)</f>
        <v>0</v>
      </c>
      <c r="AV29" s="1" t="e">
        <f>ROUND(AbsDiff!AV29,3)</f>
        <v>#VALUE!</v>
      </c>
      <c r="AW29" s="1">
        <f>ROUND(AbsDiff!AW29,3)</f>
        <v>0</v>
      </c>
      <c r="AX29" s="1" t="e">
        <f>ROUND(AbsDiff!AX29,3)</f>
        <v>#VALUE!</v>
      </c>
      <c r="AY29" s="1">
        <f>ROUND(AbsDiff!AY29,3)</f>
        <v>0</v>
      </c>
      <c r="AZ29" s="1">
        <f>ROUND(AbsDiff!AZ29,3)</f>
        <v>0</v>
      </c>
      <c r="BA29" s="1">
        <f>ROUND(AbsDiff!BA29,3)</f>
        <v>0</v>
      </c>
      <c r="BB29" s="1" t="e">
        <f>ROUND(AbsDiff!BB29,3)</f>
        <v>#VALUE!</v>
      </c>
      <c r="BC29" s="1">
        <f>ROUND(AbsDiff!BC29,3)</f>
        <v>0</v>
      </c>
      <c r="BD29" s="1">
        <f>ROUND(AbsDiff!BD29,3)</f>
        <v>0</v>
      </c>
      <c r="BE29" s="1">
        <f>ROUND(AbsDiff!BE29,3)</f>
        <v>0</v>
      </c>
      <c r="BF29" s="1">
        <f>ROUND(AbsDiff!BF29,3)</f>
        <v>0</v>
      </c>
      <c r="BG29" s="1">
        <f>ROUND(AbsDiff!BG29,3)</f>
        <v>0</v>
      </c>
      <c r="BH29" s="1">
        <f>ROUND(AbsDiff!BH29,3)</f>
        <v>0</v>
      </c>
      <c r="BI29" s="1">
        <f>ROUND(AbsDiff!BI29,3)</f>
        <v>0</v>
      </c>
      <c r="BJ29" s="1">
        <f>ROUND(AbsDiff!BJ29,3)</f>
        <v>0</v>
      </c>
      <c r="BK29" s="1">
        <f>ROUND(AbsDiff!BK29,3)</f>
        <v>0</v>
      </c>
      <c r="BL29" s="1">
        <f>ROUND(AbsDiff!BL29,3)</f>
        <v>0</v>
      </c>
      <c r="BM29" s="1">
        <f>ROUND(AbsDiff!BM29,3)</f>
        <v>0</v>
      </c>
      <c r="BN29" s="1">
        <f>ROUND(AbsDiff!BN29,3)</f>
        <v>0</v>
      </c>
      <c r="BO29" s="1">
        <f>ROUND(AbsDiff!BO29,3)</f>
        <v>0</v>
      </c>
      <c r="BP29" s="1">
        <f>ROUND(AbsDiff!BP29,3)</f>
        <v>0</v>
      </c>
      <c r="BQ29" s="1">
        <f>ROUND(AbsDiff!BQ29,3)</f>
        <v>0</v>
      </c>
      <c r="BR29" s="1">
        <f>ROUND(AbsDiff!BR29,3)</f>
        <v>0</v>
      </c>
      <c r="BS29" s="1">
        <f>ROUND(AbsDiff!BS29,3)</f>
        <v>0</v>
      </c>
      <c r="BT29" s="1">
        <f>ROUND(AbsDiff!BT29,3)</f>
        <v>0</v>
      </c>
      <c r="BU29" s="1">
        <f>ROUND(AbsDiff!BU29,3)</f>
        <v>0</v>
      </c>
      <c r="BV29" s="1">
        <f>ROUND(AbsDiff!BV29,3)</f>
        <v>0</v>
      </c>
      <c r="BW29" s="1">
        <f>ROUND(AbsDiff!BW29,3)</f>
        <v>0</v>
      </c>
      <c r="BX29" s="1">
        <f>ROUND(AbsDiff!BX29,3)</f>
        <v>0</v>
      </c>
      <c r="BY29" s="1">
        <f>ROUND(AbsDiff!BY29,3)</f>
        <v>0</v>
      </c>
      <c r="BZ29" s="1">
        <f>ROUND(AbsDiff!BZ29,3)</f>
        <v>0</v>
      </c>
      <c r="CA29" s="1">
        <f>ROUND(AbsDiff!CA29,3)</f>
        <v>0</v>
      </c>
      <c r="CB29" s="1">
        <f>ROUND(AbsDiff!CB29,3)</f>
        <v>0</v>
      </c>
    </row>
    <row r="30" spans="1:80" x14ac:dyDescent="0.2">
      <c r="A30" s="1">
        <f>ROUND(AbsDiff!A30,3)</f>
        <v>0</v>
      </c>
      <c r="B30" s="1">
        <f>ROUND(AbsDiff!B30,3)</f>
        <v>0</v>
      </c>
      <c r="C30" s="1">
        <f>ROUND(AbsDiff!C30,3)</f>
        <v>0</v>
      </c>
      <c r="D30" s="1">
        <f>ROUND(AbsDiff!D30,3)</f>
        <v>0</v>
      </c>
      <c r="E30" s="1">
        <f>ROUND(AbsDiff!E30,3)</f>
        <v>0</v>
      </c>
      <c r="F30" s="1">
        <f>ROUND(AbsDiff!F30,3)</f>
        <v>0</v>
      </c>
      <c r="G30" s="1">
        <f>ROUND(AbsDiff!G30,3)</f>
        <v>0</v>
      </c>
      <c r="H30" s="1">
        <f>ROUND(AbsDiff!H30,3)</f>
        <v>0</v>
      </c>
      <c r="I30" s="1">
        <f>ROUND(AbsDiff!I30,3)</f>
        <v>0</v>
      </c>
      <c r="J30" s="1">
        <f>ROUND(AbsDiff!J30,3)</f>
        <v>0</v>
      </c>
      <c r="K30" s="1">
        <f>ROUND(AbsDiff!K30,3)</f>
        <v>0</v>
      </c>
      <c r="L30" s="1">
        <f>ROUND(AbsDiff!L30,3)</f>
        <v>0</v>
      </c>
      <c r="M30" s="1">
        <f>ROUND(AbsDiff!M30,3)</f>
        <v>0</v>
      </c>
      <c r="N30" s="1">
        <f>ROUND(AbsDiff!N30,3)</f>
        <v>0</v>
      </c>
      <c r="O30" s="1">
        <f>ROUND(AbsDiff!O30,3)</f>
        <v>0</v>
      </c>
      <c r="P30" s="1">
        <f>ROUND(AbsDiff!P30,3)</f>
        <v>0</v>
      </c>
      <c r="Q30" s="1">
        <f>ROUND(AbsDiff!Q30,3)</f>
        <v>0</v>
      </c>
      <c r="R30" s="1">
        <f>ROUND(AbsDiff!R30,3)</f>
        <v>-2E-3</v>
      </c>
      <c r="S30" s="1">
        <f>ROUND(AbsDiff!S30,3)</f>
        <v>0</v>
      </c>
      <c r="T30" s="1">
        <f>ROUND(AbsDiff!T30,3)</f>
        <v>0</v>
      </c>
      <c r="U30" s="1">
        <f>ROUND(AbsDiff!U30,3)</f>
        <v>0</v>
      </c>
      <c r="V30" s="1">
        <f>ROUND(AbsDiff!V30,3)</f>
        <v>0</v>
      </c>
      <c r="W30" s="1">
        <f>ROUND(AbsDiff!W30,3)</f>
        <v>0</v>
      </c>
      <c r="X30" s="1">
        <f>ROUND(AbsDiff!X30,3)</f>
        <v>0</v>
      </c>
      <c r="Y30" s="1">
        <f>ROUND(AbsDiff!Y30,3)</f>
        <v>0</v>
      </c>
      <c r="Z30" s="1">
        <f>ROUND(AbsDiff!Z30,3)</f>
        <v>0</v>
      </c>
      <c r="AA30" s="1">
        <f>ROUND(AbsDiff!AA30,3)</f>
        <v>0</v>
      </c>
      <c r="AB30" s="1">
        <f>ROUND(AbsDiff!AB30,3)</f>
        <v>0</v>
      </c>
      <c r="AC30" s="1">
        <f>ROUND(AbsDiff!AC30,3)</f>
        <v>0</v>
      </c>
      <c r="AD30" s="1">
        <f>ROUND(AbsDiff!AD30,3)</f>
        <v>0</v>
      </c>
      <c r="AE30" s="1">
        <f>ROUND(AbsDiff!AE30,3)</f>
        <v>0</v>
      </c>
      <c r="AF30" s="1">
        <f>ROUND(AbsDiff!AF30,3)</f>
        <v>0</v>
      </c>
      <c r="AG30" s="1">
        <f>ROUND(AbsDiff!AG30,3)</f>
        <v>0</v>
      </c>
      <c r="AH30" s="1">
        <f>ROUND(AbsDiff!AH30,3)</f>
        <v>0</v>
      </c>
      <c r="AI30" s="1">
        <f>ROUND(AbsDiff!AI30,3)</f>
        <v>0</v>
      </c>
      <c r="AJ30" s="1">
        <f>ROUND(AbsDiff!AJ30,3)</f>
        <v>0</v>
      </c>
      <c r="AK30" s="1">
        <f>ROUND(AbsDiff!AK30,3)</f>
        <v>0</v>
      </c>
      <c r="AL30" s="1">
        <f>ROUND(AbsDiff!AL30,3)</f>
        <v>0</v>
      </c>
      <c r="AM30" s="1">
        <f>ROUND(AbsDiff!AM30,3)</f>
        <v>0</v>
      </c>
      <c r="AN30" s="1">
        <f>ROUND(AbsDiff!AN30,3)</f>
        <v>0</v>
      </c>
      <c r="AO30" s="1">
        <f>ROUND(AbsDiff!AO30,3)</f>
        <v>0</v>
      </c>
      <c r="AP30" s="1">
        <f>ROUND(AbsDiff!AP30,3)</f>
        <v>0</v>
      </c>
      <c r="AQ30" s="1">
        <f>ROUND(AbsDiff!AQ30,3)</f>
        <v>0</v>
      </c>
      <c r="AR30" s="1">
        <f>ROUND(AbsDiff!AR30,3)</f>
        <v>0</v>
      </c>
      <c r="AS30" s="1">
        <f>ROUND(AbsDiff!AS30,3)</f>
        <v>0</v>
      </c>
      <c r="AT30" s="1">
        <f>ROUND(AbsDiff!AT30,3)</f>
        <v>0</v>
      </c>
      <c r="AU30" s="1">
        <f>ROUND(AbsDiff!AU30,3)</f>
        <v>0</v>
      </c>
      <c r="AV30" s="1" t="e">
        <f>ROUND(AbsDiff!AV30,3)</f>
        <v>#VALUE!</v>
      </c>
      <c r="AW30" s="1">
        <f>ROUND(AbsDiff!AW30,3)</f>
        <v>0</v>
      </c>
      <c r="AX30" s="1" t="e">
        <f>ROUND(AbsDiff!AX30,3)</f>
        <v>#VALUE!</v>
      </c>
      <c r="AY30" s="1">
        <f>ROUND(AbsDiff!AY30,3)</f>
        <v>0</v>
      </c>
      <c r="AZ30" s="1">
        <f>ROUND(AbsDiff!AZ30,3)</f>
        <v>0</v>
      </c>
      <c r="BA30" s="1">
        <f>ROUND(AbsDiff!BA30,3)</f>
        <v>0</v>
      </c>
      <c r="BB30" s="1" t="e">
        <f>ROUND(AbsDiff!BB30,3)</f>
        <v>#VALUE!</v>
      </c>
      <c r="BC30" s="1">
        <f>ROUND(AbsDiff!BC30,3)</f>
        <v>0</v>
      </c>
      <c r="BD30" s="1">
        <f>ROUND(AbsDiff!BD30,3)</f>
        <v>0</v>
      </c>
      <c r="BE30" s="1">
        <f>ROUND(AbsDiff!BE30,3)</f>
        <v>0</v>
      </c>
      <c r="BF30" s="1">
        <f>ROUND(AbsDiff!BF30,3)</f>
        <v>0</v>
      </c>
      <c r="BG30" s="1">
        <f>ROUND(AbsDiff!BG30,3)</f>
        <v>0</v>
      </c>
      <c r="BH30" s="1">
        <f>ROUND(AbsDiff!BH30,3)</f>
        <v>0</v>
      </c>
      <c r="BI30" s="1">
        <f>ROUND(AbsDiff!BI30,3)</f>
        <v>0</v>
      </c>
      <c r="BJ30" s="1">
        <f>ROUND(AbsDiff!BJ30,3)</f>
        <v>0</v>
      </c>
      <c r="BK30" s="1">
        <f>ROUND(AbsDiff!BK30,3)</f>
        <v>0</v>
      </c>
      <c r="BL30" s="1">
        <f>ROUND(AbsDiff!BL30,3)</f>
        <v>0</v>
      </c>
      <c r="BM30" s="1">
        <f>ROUND(AbsDiff!BM30,3)</f>
        <v>0</v>
      </c>
      <c r="BN30" s="1">
        <f>ROUND(AbsDiff!BN30,3)</f>
        <v>0</v>
      </c>
      <c r="BO30" s="1">
        <f>ROUND(AbsDiff!BO30,3)</f>
        <v>0</v>
      </c>
      <c r="BP30" s="1">
        <f>ROUND(AbsDiff!BP30,3)</f>
        <v>0</v>
      </c>
      <c r="BQ30" s="1">
        <f>ROUND(AbsDiff!BQ30,3)</f>
        <v>0</v>
      </c>
      <c r="BR30" s="1">
        <f>ROUND(AbsDiff!BR30,3)</f>
        <v>0</v>
      </c>
      <c r="BS30" s="1">
        <f>ROUND(AbsDiff!BS30,3)</f>
        <v>0</v>
      </c>
      <c r="BT30" s="1">
        <f>ROUND(AbsDiff!BT30,3)</f>
        <v>0</v>
      </c>
      <c r="BU30" s="1">
        <f>ROUND(AbsDiff!BU30,3)</f>
        <v>0</v>
      </c>
      <c r="BV30" s="1">
        <f>ROUND(AbsDiff!BV30,3)</f>
        <v>0</v>
      </c>
      <c r="BW30" s="1">
        <f>ROUND(AbsDiff!BW30,3)</f>
        <v>0</v>
      </c>
      <c r="BX30" s="1">
        <f>ROUND(AbsDiff!BX30,3)</f>
        <v>0</v>
      </c>
      <c r="BY30" s="1">
        <f>ROUND(AbsDiff!BY30,3)</f>
        <v>0</v>
      </c>
      <c r="BZ30" s="1">
        <f>ROUND(AbsDiff!BZ30,3)</f>
        <v>0</v>
      </c>
      <c r="CA30" s="1">
        <f>ROUND(AbsDiff!CA30,3)</f>
        <v>0</v>
      </c>
      <c r="CB30" s="1">
        <f>ROUND(AbsDiff!CB30,3)</f>
        <v>0</v>
      </c>
    </row>
    <row r="31" spans="1:80" x14ac:dyDescent="0.2">
      <c r="A31" s="1">
        <f>ROUND(AbsDiff!A31,3)</f>
        <v>0</v>
      </c>
      <c r="B31" s="1">
        <f>ROUND(AbsDiff!B31,3)</f>
        <v>0</v>
      </c>
      <c r="C31" s="1">
        <f>ROUND(AbsDiff!C31,3)</f>
        <v>0</v>
      </c>
      <c r="D31" s="1">
        <f>ROUND(AbsDiff!D31,3)</f>
        <v>0</v>
      </c>
      <c r="E31" s="1">
        <f>ROUND(AbsDiff!E31,3)</f>
        <v>0</v>
      </c>
      <c r="F31" s="1">
        <f>ROUND(AbsDiff!F31,3)</f>
        <v>0</v>
      </c>
      <c r="G31" s="1">
        <f>ROUND(AbsDiff!G31,3)</f>
        <v>0</v>
      </c>
      <c r="H31" s="1">
        <f>ROUND(AbsDiff!H31,3)</f>
        <v>0</v>
      </c>
      <c r="I31" s="1">
        <f>ROUND(AbsDiff!I31,3)</f>
        <v>0</v>
      </c>
      <c r="J31" s="1">
        <f>ROUND(AbsDiff!J31,3)</f>
        <v>0</v>
      </c>
      <c r="K31" s="1">
        <f>ROUND(AbsDiff!K31,3)</f>
        <v>0</v>
      </c>
      <c r="L31" s="1">
        <f>ROUND(AbsDiff!L31,3)</f>
        <v>0</v>
      </c>
      <c r="M31" s="1">
        <f>ROUND(AbsDiff!M31,3)</f>
        <v>0</v>
      </c>
      <c r="N31" s="1">
        <f>ROUND(AbsDiff!N31,3)</f>
        <v>0</v>
      </c>
      <c r="O31" s="1">
        <f>ROUND(AbsDiff!O31,3)</f>
        <v>0</v>
      </c>
      <c r="P31" s="1">
        <f>ROUND(AbsDiff!P31,3)</f>
        <v>0</v>
      </c>
      <c r="Q31" s="1">
        <f>ROUND(AbsDiff!Q31,3)</f>
        <v>0</v>
      </c>
      <c r="R31" s="1">
        <f>ROUND(AbsDiff!R31,3)</f>
        <v>-2E-3</v>
      </c>
      <c r="S31" s="1">
        <f>ROUND(AbsDiff!S31,3)</f>
        <v>0</v>
      </c>
      <c r="T31" s="1">
        <f>ROUND(AbsDiff!T31,3)</f>
        <v>0</v>
      </c>
      <c r="U31" s="1">
        <f>ROUND(AbsDiff!U31,3)</f>
        <v>0</v>
      </c>
      <c r="V31" s="1">
        <f>ROUND(AbsDiff!V31,3)</f>
        <v>0</v>
      </c>
      <c r="W31" s="1">
        <f>ROUND(AbsDiff!W31,3)</f>
        <v>0</v>
      </c>
      <c r="X31" s="1">
        <f>ROUND(AbsDiff!X31,3)</f>
        <v>0</v>
      </c>
      <c r="Y31" s="1">
        <f>ROUND(AbsDiff!Y31,3)</f>
        <v>0</v>
      </c>
      <c r="Z31" s="1">
        <f>ROUND(AbsDiff!Z31,3)</f>
        <v>0</v>
      </c>
      <c r="AA31" s="1">
        <f>ROUND(AbsDiff!AA31,3)</f>
        <v>0</v>
      </c>
      <c r="AB31" s="1">
        <f>ROUND(AbsDiff!AB31,3)</f>
        <v>0</v>
      </c>
      <c r="AC31" s="1">
        <f>ROUND(AbsDiff!AC31,3)</f>
        <v>0</v>
      </c>
      <c r="AD31" s="1">
        <f>ROUND(AbsDiff!AD31,3)</f>
        <v>0</v>
      </c>
      <c r="AE31" s="1">
        <f>ROUND(AbsDiff!AE31,3)</f>
        <v>0</v>
      </c>
      <c r="AF31" s="1">
        <f>ROUND(AbsDiff!AF31,3)</f>
        <v>0</v>
      </c>
      <c r="AG31" s="1">
        <f>ROUND(AbsDiff!AG31,3)</f>
        <v>0</v>
      </c>
      <c r="AH31" s="1">
        <f>ROUND(AbsDiff!AH31,3)</f>
        <v>0</v>
      </c>
      <c r="AI31" s="1">
        <f>ROUND(AbsDiff!AI31,3)</f>
        <v>0</v>
      </c>
      <c r="AJ31" s="1">
        <f>ROUND(AbsDiff!AJ31,3)</f>
        <v>0</v>
      </c>
      <c r="AK31" s="1">
        <f>ROUND(AbsDiff!AK31,3)</f>
        <v>0</v>
      </c>
      <c r="AL31" s="1">
        <f>ROUND(AbsDiff!AL31,3)</f>
        <v>0</v>
      </c>
      <c r="AM31" s="1">
        <f>ROUND(AbsDiff!AM31,3)</f>
        <v>0</v>
      </c>
      <c r="AN31" s="1">
        <f>ROUND(AbsDiff!AN31,3)</f>
        <v>0</v>
      </c>
      <c r="AO31" s="1">
        <f>ROUND(AbsDiff!AO31,3)</f>
        <v>0</v>
      </c>
      <c r="AP31" s="1">
        <f>ROUND(AbsDiff!AP31,3)</f>
        <v>0</v>
      </c>
      <c r="AQ31" s="1">
        <f>ROUND(AbsDiff!AQ31,3)</f>
        <v>0</v>
      </c>
      <c r="AR31" s="1">
        <f>ROUND(AbsDiff!AR31,3)</f>
        <v>0</v>
      </c>
      <c r="AS31" s="1">
        <f>ROUND(AbsDiff!AS31,3)</f>
        <v>0</v>
      </c>
      <c r="AT31" s="1">
        <f>ROUND(AbsDiff!AT31,3)</f>
        <v>0</v>
      </c>
      <c r="AU31" s="1">
        <f>ROUND(AbsDiff!AU31,3)</f>
        <v>0</v>
      </c>
      <c r="AV31" s="1" t="e">
        <f>ROUND(AbsDiff!AV31,3)</f>
        <v>#VALUE!</v>
      </c>
      <c r="AW31" s="1">
        <f>ROUND(AbsDiff!AW31,3)</f>
        <v>0</v>
      </c>
      <c r="AX31" s="1" t="e">
        <f>ROUND(AbsDiff!AX31,3)</f>
        <v>#VALUE!</v>
      </c>
      <c r="AY31" s="1">
        <f>ROUND(AbsDiff!AY31,3)</f>
        <v>0</v>
      </c>
      <c r="AZ31" s="1">
        <f>ROUND(AbsDiff!AZ31,3)</f>
        <v>0</v>
      </c>
      <c r="BA31" s="1">
        <f>ROUND(AbsDiff!BA31,3)</f>
        <v>0</v>
      </c>
      <c r="BB31" s="1" t="e">
        <f>ROUND(AbsDiff!BB31,3)</f>
        <v>#VALUE!</v>
      </c>
      <c r="BC31" s="1">
        <f>ROUND(AbsDiff!BC31,3)</f>
        <v>0</v>
      </c>
      <c r="BD31" s="1">
        <f>ROUND(AbsDiff!BD31,3)</f>
        <v>0</v>
      </c>
      <c r="BE31" s="1">
        <f>ROUND(AbsDiff!BE31,3)</f>
        <v>0</v>
      </c>
      <c r="BF31" s="1">
        <f>ROUND(AbsDiff!BF31,3)</f>
        <v>0</v>
      </c>
      <c r="BG31" s="1">
        <f>ROUND(AbsDiff!BG31,3)</f>
        <v>0</v>
      </c>
      <c r="BH31" s="1">
        <f>ROUND(AbsDiff!BH31,3)</f>
        <v>0</v>
      </c>
      <c r="BI31" s="1">
        <f>ROUND(AbsDiff!BI31,3)</f>
        <v>0</v>
      </c>
      <c r="BJ31" s="1">
        <f>ROUND(AbsDiff!BJ31,3)</f>
        <v>0</v>
      </c>
      <c r="BK31" s="1">
        <f>ROUND(AbsDiff!BK31,3)</f>
        <v>0</v>
      </c>
      <c r="BL31" s="1">
        <f>ROUND(AbsDiff!BL31,3)</f>
        <v>0</v>
      </c>
      <c r="BM31" s="1">
        <f>ROUND(AbsDiff!BM31,3)</f>
        <v>0</v>
      </c>
      <c r="BN31" s="1">
        <f>ROUND(AbsDiff!BN31,3)</f>
        <v>0</v>
      </c>
      <c r="BO31" s="1">
        <f>ROUND(AbsDiff!BO31,3)</f>
        <v>0</v>
      </c>
      <c r="BP31" s="1">
        <f>ROUND(AbsDiff!BP31,3)</f>
        <v>0</v>
      </c>
      <c r="BQ31" s="1">
        <f>ROUND(AbsDiff!BQ31,3)</f>
        <v>0</v>
      </c>
      <c r="BR31" s="1">
        <f>ROUND(AbsDiff!BR31,3)</f>
        <v>0</v>
      </c>
      <c r="BS31" s="1">
        <f>ROUND(AbsDiff!BS31,3)</f>
        <v>0</v>
      </c>
      <c r="BT31" s="1">
        <f>ROUND(AbsDiff!BT31,3)</f>
        <v>0</v>
      </c>
      <c r="BU31" s="1">
        <f>ROUND(AbsDiff!BU31,3)</f>
        <v>0</v>
      </c>
      <c r="BV31" s="1">
        <f>ROUND(AbsDiff!BV31,3)</f>
        <v>0</v>
      </c>
      <c r="BW31" s="1">
        <f>ROUND(AbsDiff!BW31,3)</f>
        <v>0</v>
      </c>
      <c r="BX31" s="1">
        <f>ROUND(AbsDiff!BX31,3)</f>
        <v>0</v>
      </c>
      <c r="BY31" s="1">
        <f>ROUND(AbsDiff!BY31,3)</f>
        <v>0</v>
      </c>
      <c r="BZ31" s="1">
        <f>ROUND(AbsDiff!BZ31,3)</f>
        <v>0</v>
      </c>
      <c r="CA31" s="1">
        <f>ROUND(AbsDiff!CA31,3)</f>
        <v>0</v>
      </c>
      <c r="CB31" s="1">
        <f>ROUND(AbsDiff!CB31,3)</f>
        <v>0</v>
      </c>
    </row>
    <row r="32" spans="1:80" x14ac:dyDescent="0.2">
      <c r="A32" s="1">
        <f>ROUND(AbsDiff!A32,3)</f>
        <v>0</v>
      </c>
      <c r="B32" s="1">
        <f>ROUND(AbsDiff!B32,3)</f>
        <v>0</v>
      </c>
      <c r="C32" s="1">
        <f>ROUND(AbsDiff!C32,3)</f>
        <v>0</v>
      </c>
      <c r="D32" s="1">
        <f>ROUND(AbsDiff!D32,3)</f>
        <v>0</v>
      </c>
      <c r="E32" s="1">
        <f>ROUND(AbsDiff!E32,3)</f>
        <v>0</v>
      </c>
      <c r="F32" s="1">
        <f>ROUND(AbsDiff!F32,3)</f>
        <v>0</v>
      </c>
      <c r="G32" s="1">
        <f>ROUND(AbsDiff!G32,3)</f>
        <v>0</v>
      </c>
      <c r="H32" s="1">
        <f>ROUND(AbsDiff!H32,3)</f>
        <v>0</v>
      </c>
      <c r="I32" s="1">
        <f>ROUND(AbsDiff!I32,3)</f>
        <v>0</v>
      </c>
      <c r="J32" s="1">
        <f>ROUND(AbsDiff!J32,3)</f>
        <v>0</v>
      </c>
      <c r="K32" s="1">
        <f>ROUND(AbsDiff!K32,3)</f>
        <v>0</v>
      </c>
      <c r="L32" s="1">
        <f>ROUND(AbsDiff!L32,3)</f>
        <v>0</v>
      </c>
      <c r="M32" s="1">
        <f>ROUND(AbsDiff!M32,3)</f>
        <v>0</v>
      </c>
      <c r="N32" s="1">
        <f>ROUND(AbsDiff!N32,3)</f>
        <v>0</v>
      </c>
      <c r="O32" s="1">
        <f>ROUND(AbsDiff!O32,3)</f>
        <v>0</v>
      </c>
      <c r="P32" s="1">
        <f>ROUND(AbsDiff!P32,3)</f>
        <v>0</v>
      </c>
      <c r="Q32" s="1">
        <f>ROUND(AbsDiff!Q32,3)</f>
        <v>0</v>
      </c>
      <c r="R32" s="1">
        <f>ROUND(AbsDiff!R32,3)</f>
        <v>-2E-3</v>
      </c>
      <c r="S32" s="1">
        <f>ROUND(AbsDiff!S32,3)</f>
        <v>0</v>
      </c>
      <c r="T32" s="1">
        <f>ROUND(AbsDiff!T32,3)</f>
        <v>0</v>
      </c>
      <c r="U32" s="1">
        <f>ROUND(AbsDiff!U32,3)</f>
        <v>0</v>
      </c>
      <c r="V32" s="1">
        <f>ROUND(AbsDiff!V32,3)</f>
        <v>0</v>
      </c>
      <c r="W32" s="1">
        <f>ROUND(AbsDiff!W32,3)</f>
        <v>0</v>
      </c>
      <c r="X32" s="1">
        <f>ROUND(AbsDiff!X32,3)</f>
        <v>0</v>
      </c>
      <c r="Y32" s="1">
        <f>ROUND(AbsDiff!Y32,3)</f>
        <v>0</v>
      </c>
      <c r="Z32" s="1">
        <f>ROUND(AbsDiff!Z32,3)</f>
        <v>0</v>
      </c>
      <c r="AA32" s="1">
        <f>ROUND(AbsDiff!AA32,3)</f>
        <v>0</v>
      </c>
      <c r="AB32" s="1">
        <f>ROUND(AbsDiff!AB32,3)</f>
        <v>0</v>
      </c>
      <c r="AC32" s="1">
        <f>ROUND(AbsDiff!AC32,3)</f>
        <v>0</v>
      </c>
      <c r="AD32" s="1">
        <f>ROUND(AbsDiff!AD32,3)</f>
        <v>0</v>
      </c>
      <c r="AE32" s="1">
        <f>ROUND(AbsDiff!AE32,3)</f>
        <v>0</v>
      </c>
      <c r="AF32" s="1">
        <f>ROUND(AbsDiff!AF32,3)</f>
        <v>0</v>
      </c>
      <c r="AG32" s="1">
        <f>ROUND(AbsDiff!AG32,3)</f>
        <v>0</v>
      </c>
      <c r="AH32" s="1">
        <f>ROUND(AbsDiff!AH32,3)</f>
        <v>0</v>
      </c>
      <c r="AI32" s="1">
        <f>ROUND(AbsDiff!AI32,3)</f>
        <v>0</v>
      </c>
      <c r="AJ32" s="1">
        <f>ROUND(AbsDiff!AJ32,3)</f>
        <v>0</v>
      </c>
      <c r="AK32" s="1">
        <f>ROUND(AbsDiff!AK32,3)</f>
        <v>0</v>
      </c>
      <c r="AL32" s="1">
        <f>ROUND(AbsDiff!AL32,3)</f>
        <v>0</v>
      </c>
      <c r="AM32" s="1">
        <f>ROUND(AbsDiff!AM32,3)</f>
        <v>0</v>
      </c>
      <c r="AN32" s="1">
        <f>ROUND(AbsDiff!AN32,3)</f>
        <v>0</v>
      </c>
      <c r="AO32" s="1">
        <f>ROUND(AbsDiff!AO32,3)</f>
        <v>0</v>
      </c>
      <c r="AP32" s="1">
        <f>ROUND(AbsDiff!AP32,3)</f>
        <v>0</v>
      </c>
      <c r="AQ32" s="1">
        <f>ROUND(AbsDiff!AQ32,3)</f>
        <v>0</v>
      </c>
      <c r="AR32" s="1">
        <f>ROUND(AbsDiff!AR32,3)</f>
        <v>0</v>
      </c>
      <c r="AS32" s="1">
        <f>ROUND(AbsDiff!AS32,3)</f>
        <v>0</v>
      </c>
      <c r="AT32" s="1">
        <f>ROUND(AbsDiff!AT32,3)</f>
        <v>0</v>
      </c>
      <c r="AU32" s="1">
        <f>ROUND(AbsDiff!AU32,3)</f>
        <v>0</v>
      </c>
      <c r="AV32" s="1" t="e">
        <f>ROUND(AbsDiff!AV32,3)</f>
        <v>#VALUE!</v>
      </c>
      <c r="AW32" s="1">
        <f>ROUND(AbsDiff!AW32,3)</f>
        <v>0</v>
      </c>
      <c r="AX32" s="1" t="e">
        <f>ROUND(AbsDiff!AX32,3)</f>
        <v>#VALUE!</v>
      </c>
      <c r="AY32" s="1">
        <f>ROUND(AbsDiff!AY32,3)</f>
        <v>0</v>
      </c>
      <c r="AZ32" s="1">
        <f>ROUND(AbsDiff!AZ32,3)</f>
        <v>0</v>
      </c>
      <c r="BA32" s="1">
        <f>ROUND(AbsDiff!BA32,3)</f>
        <v>0</v>
      </c>
      <c r="BB32" s="1" t="e">
        <f>ROUND(AbsDiff!BB32,3)</f>
        <v>#VALUE!</v>
      </c>
      <c r="BC32" s="1">
        <f>ROUND(AbsDiff!BC32,3)</f>
        <v>0</v>
      </c>
      <c r="BD32" s="1">
        <f>ROUND(AbsDiff!BD32,3)</f>
        <v>0</v>
      </c>
      <c r="BE32" s="1">
        <f>ROUND(AbsDiff!BE32,3)</f>
        <v>0</v>
      </c>
      <c r="BF32" s="1">
        <f>ROUND(AbsDiff!BF32,3)</f>
        <v>0</v>
      </c>
      <c r="BG32" s="1">
        <f>ROUND(AbsDiff!BG32,3)</f>
        <v>0</v>
      </c>
      <c r="BH32" s="1">
        <f>ROUND(AbsDiff!BH32,3)</f>
        <v>0</v>
      </c>
      <c r="BI32" s="1">
        <f>ROUND(AbsDiff!BI32,3)</f>
        <v>0</v>
      </c>
      <c r="BJ32" s="1">
        <f>ROUND(AbsDiff!BJ32,3)</f>
        <v>0</v>
      </c>
      <c r="BK32" s="1">
        <f>ROUND(AbsDiff!BK32,3)</f>
        <v>0</v>
      </c>
      <c r="BL32" s="1">
        <f>ROUND(AbsDiff!BL32,3)</f>
        <v>0</v>
      </c>
      <c r="BM32" s="1">
        <f>ROUND(AbsDiff!BM32,3)</f>
        <v>0</v>
      </c>
      <c r="BN32" s="1">
        <f>ROUND(AbsDiff!BN32,3)</f>
        <v>0</v>
      </c>
      <c r="BO32" s="1">
        <f>ROUND(AbsDiff!BO32,3)</f>
        <v>0</v>
      </c>
      <c r="BP32" s="1">
        <f>ROUND(AbsDiff!BP32,3)</f>
        <v>0</v>
      </c>
      <c r="BQ32" s="1">
        <f>ROUND(AbsDiff!BQ32,3)</f>
        <v>0</v>
      </c>
      <c r="BR32" s="1">
        <f>ROUND(AbsDiff!BR32,3)</f>
        <v>0</v>
      </c>
      <c r="BS32" s="1">
        <f>ROUND(AbsDiff!BS32,3)</f>
        <v>0</v>
      </c>
      <c r="BT32" s="1">
        <f>ROUND(AbsDiff!BT32,3)</f>
        <v>0</v>
      </c>
      <c r="BU32" s="1">
        <f>ROUND(AbsDiff!BU32,3)</f>
        <v>0</v>
      </c>
      <c r="BV32" s="1">
        <f>ROUND(AbsDiff!BV32,3)</f>
        <v>0</v>
      </c>
      <c r="BW32" s="1">
        <f>ROUND(AbsDiff!BW32,3)</f>
        <v>0</v>
      </c>
      <c r="BX32" s="1">
        <f>ROUND(AbsDiff!BX32,3)</f>
        <v>0</v>
      </c>
      <c r="BY32" s="1">
        <f>ROUND(AbsDiff!BY32,3)</f>
        <v>0</v>
      </c>
      <c r="BZ32" s="1">
        <f>ROUND(AbsDiff!BZ32,3)</f>
        <v>0</v>
      </c>
      <c r="CA32" s="1">
        <f>ROUND(AbsDiff!CA32,3)</f>
        <v>0</v>
      </c>
      <c r="CB32" s="1">
        <f>ROUND(AbsDiff!CB32,3)</f>
        <v>0</v>
      </c>
    </row>
    <row r="33" spans="1:80" x14ac:dyDescent="0.2">
      <c r="A33" s="1">
        <f>ROUND(AbsDiff!A33,3)</f>
        <v>0</v>
      </c>
      <c r="B33" s="1">
        <f>ROUND(AbsDiff!B33,3)</f>
        <v>0</v>
      </c>
      <c r="C33" s="1">
        <f>ROUND(AbsDiff!C33,3)</f>
        <v>0</v>
      </c>
      <c r="D33" s="1">
        <f>ROUND(AbsDiff!D33,3)</f>
        <v>0</v>
      </c>
      <c r="E33" s="1">
        <f>ROUND(AbsDiff!E33,3)</f>
        <v>0</v>
      </c>
      <c r="F33" s="1">
        <f>ROUND(AbsDiff!F33,3)</f>
        <v>0</v>
      </c>
      <c r="G33" s="1">
        <f>ROUND(AbsDiff!G33,3)</f>
        <v>0</v>
      </c>
      <c r="H33" s="1">
        <f>ROUND(AbsDiff!H33,3)</f>
        <v>0</v>
      </c>
      <c r="I33" s="1">
        <f>ROUND(AbsDiff!I33,3)</f>
        <v>0</v>
      </c>
      <c r="J33" s="1">
        <f>ROUND(AbsDiff!J33,3)</f>
        <v>0</v>
      </c>
      <c r="K33" s="1">
        <f>ROUND(AbsDiff!K33,3)</f>
        <v>0</v>
      </c>
      <c r="L33" s="1">
        <f>ROUND(AbsDiff!L33,3)</f>
        <v>0</v>
      </c>
      <c r="M33" s="1">
        <f>ROUND(AbsDiff!M33,3)</f>
        <v>0</v>
      </c>
      <c r="N33" s="1">
        <f>ROUND(AbsDiff!N33,3)</f>
        <v>0</v>
      </c>
      <c r="O33" s="1">
        <f>ROUND(AbsDiff!O33,3)</f>
        <v>0</v>
      </c>
      <c r="P33" s="1">
        <f>ROUND(AbsDiff!P33,3)</f>
        <v>0</v>
      </c>
      <c r="Q33" s="1">
        <f>ROUND(AbsDiff!Q33,3)</f>
        <v>0</v>
      </c>
      <c r="R33" s="1">
        <f>ROUND(AbsDiff!R33,3)</f>
        <v>-2E-3</v>
      </c>
      <c r="S33" s="1">
        <f>ROUND(AbsDiff!S33,3)</f>
        <v>0</v>
      </c>
      <c r="T33" s="1">
        <f>ROUND(AbsDiff!T33,3)</f>
        <v>0</v>
      </c>
      <c r="U33" s="1">
        <f>ROUND(AbsDiff!U33,3)</f>
        <v>0</v>
      </c>
      <c r="V33" s="1">
        <f>ROUND(AbsDiff!V33,3)</f>
        <v>0</v>
      </c>
      <c r="W33" s="1">
        <f>ROUND(AbsDiff!W33,3)</f>
        <v>0</v>
      </c>
      <c r="X33" s="1">
        <f>ROUND(AbsDiff!X33,3)</f>
        <v>0</v>
      </c>
      <c r="Y33" s="1">
        <f>ROUND(AbsDiff!Y33,3)</f>
        <v>0</v>
      </c>
      <c r="Z33" s="1">
        <f>ROUND(AbsDiff!Z33,3)</f>
        <v>0</v>
      </c>
      <c r="AA33" s="1">
        <f>ROUND(AbsDiff!AA33,3)</f>
        <v>0</v>
      </c>
      <c r="AB33" s="1">
        <f>ROUND(AbsDiff!AB33,3)</f>
        <v>0</v>
      </c>
      <c r="AC33" s="1">
        <f>ROUND(AbsDiff!AC33,3)</f>
        <v>0</v>
      </c>
      <c r="AD33" s="1">
        <f>ROUND(AbsDiff!AD33,3)</f>
        <v>0</v>
      </c>
      <c r="AE33" s="1">
        <f>ROUND(AbsDiff!AE33,3)</f>
        <v>0</v>
      </c>
      <c r="AF33" s="1">
        <f>ROUND(AbsDiff!AF33,3)</f>
        <v>0</v>
      </c>
      <c r="AG33" s="1">
        <f>ROUND(AbsDiff!AG33,3)</f>
        <v>0</v>
      </c>
      <c r="AH33" s="1">
        <f>ROUND(AbsDiff!AH33,3)</f>
        <v>0</v>
      </c>
      <c r="AI33" s="1">
        <f>ROUND(AbsDiff!AI33,3)</f>
        <v>0</v>
      </c>
      <c r="AJ33" s="1">
        <f>ROUND(AbsDiff!AJ33,3)</f>
        <v>0</v>
      </c>
      <c r="AK33" s="1">
        <f>ROUND(AbsDiff!AK33,3)</f>
        <v>0</v>
      </c>
      <c r="AL33" s="1">
        <f>ROUND(AbsDiff!AL33,3)</f>
        <v>0</v>
      </c>
      <c r="AM33" s="1">
        <f>ROUND(AbsDiff!AM33,3)</f>
        <v>0</v>
      </c>
      <c r="AN33" s="1">
        <f>ROUND(AbsDiff!AN33,3)</f>
        <v>0</v>
      </c>
      <c r="AO33" s="1">
        <f>ROUND(AbsDiff!AO33,3)</f>
        <v>0</v>
      </c>
      <c r="AP33" s="1">
        <f>ROUND(AbsDiff!AP33,3)</f>
        <v>0</v>
      </c>
      <c r="AQ33" s="1">
        <f>ROUND(AbsDiff!AQ33,3)</f>
        <v>0</v>
      </c>
      <c r="AR33" s="1">
        <f>ROUND(AbsDiff!AR33,3)</f>
        <v>0</v>
      </c>
      <c r="AS33" s="1">
        <f>ROUND(AbsDiff!AS33,3)</f>
        <v>0</v>
      </c>
      <c r="AT33" s="1">
        <f>ROUND(AbsDiff!AT33,3)</f>
        <v>0</v>
      </c>
      <c r="AU33" s="1">
        <f>ROUND(AbsDiff!AU33,3)</f>
        <v>0</v>
      </c>
      <c r="AV33" s="1" t="e">
        <f>ROUND(AbsDiff!AV33,3)</f>
        <v>#VALUE!</v>
      </c>
      <c r="AW33" s="1">
        <f>ROUND(AbsDiff!AW33,3)</f>
        <v>0</v>
      </c>
      <c r="AX33" s="1" t="e">
        <f>ROUND(AbsDiff!AX33,3)</f>
        <v>#VALUE!</v>
      </c>
      <c r="AY33" s="1">
        <f>ROUND(AbsDiff!AY33,3)</f>
        <v>0</v>
      </c>
      <c r="AZ33" s="1">
        <f>ROUND(AbsDiff!AZ33,3)</f>
        <v>0</v>
      </c>
      <c r="BA33" s="1">
        <f>ROUND(AbsDiff!BA33,3)</f>
        <v>0</v>
      </c>
      <c r="BB33" s="1" t="e">
        <f>ROUND(AbsDiff!BB33,3)</f>
        <v>#VALUE!</v>
      </c>
      <c r="BC33" s="1">
        <f>ROUND(AbsDiff!BC33,3)</f>
        <v>0</v>
      </c>
      <c r="BD33" s="1">
        <f>ROUND(AbsDiff!BD33,3)</f>
        <v>0</v>
      </c>
      <c r="BE33" s="1">
        <f>ROUND(AbsDiff!BE33,3)</f>
        <v>0</v>
      </c>
      <c r="BF33" s="1">
        <f>ROUND(AbsDiff!BF33,3)</f>
        <v>0</v>
      </c>
      <c r="BG33" s="1">
        <f>ROUND(AbsDiff!BG33,3)</f>
        <v>0</v>
      </c>
      <c r="BH33" s="1">
        <f>ROUND(AbsDiff!BH33,3)</f>
        <v>0</v>
      </c>
      <c r="BI33" s="1">
        <f>ROUND(AbsDiff!BI33,3)</f>
        <v>0</v>
      </c>
      <c r="BJ33" s="1">
        <f>ROUND(AbsDiff!BJ33,3)</f>
        <v>0</v>
      </c>
      <c r="BK33" s="1">
        <f>ROUND(AbsDiff!BK33,3)</f>
        <v>0</v>
      </c>
      <c r="BL33" s="1">
        <f>ROUND(AbsDiff!BL33,3)</f>
        <v>0</v>
      </c>
      <c r="BM33" s="1">
        <f>ROUND(AbsDiff!BM33,3)</f>
        <v>0</v>
      </c>
      <c r="BN33" s="1">
        <f>ROUND(AbsDiff!BN33,3)</f>
        <v>0</v>
      </c>
      <c r="BO33" s="1">
        <f>ROUND(AbsDiff!BO33,3)</f>
        <v>0</v>
      </c>
      <c r="BP33" s="1">
        <f>ROUND(AbsDiff!BP33,3)</f>
        <v>0</v>
      </c>
      <c r="BQ33" s="1">
        <f>ROUND(AbsDiff!BQ33,3)</f>
        <v>0</v>
      </c>
      <c r="BR33" s="1">
        <f>ROUND(AbsDiff!BR33,3)</f>
        <v>0</v>
      </c>
      <c r="BS33" s="1">
        <f>ROUND(AbsDiff!BS33,3)</f>
        <v>0</v>
      </c>
      <c r="BT33" s="1">
        <f>ROUND(AbsDiff!BT33,3)</f>
        <v>0</v>
      </c>
      <c r="BU33" s="1">
        <f>ROUND(AbsDiff!BU33,3)</f>
        <v>0</v>
      </c>
      <c r="BV33" s="1">
        <f>ROUND(AbsDiff!BV33,3)</f>
        <v>0</v>
      </c>
      <c r="BW33" s="1">
        <f>ROUND(AbsDiff!BW33,3)</f>
        <v>0</v>
      </c>
      <c r="BX33" s="1">
        <f>ROUND(AbsDiff!BX33,3)</f>
        <v>0</v>
      </c>
      <c r="BY33" s="1">
        <f>ROUND(AbsDiff!BY33,3)</f>
        <v>0</v>
      </c>
      <c r="BZ33" s="1">
        <f>ROUND(AbsDiff!BZ33,3)</f>
        <v>0</v>
      </c>
      <c r="CA33" s="1">
        <f>ROUND(AbsDiff!CA33,3)</f>
        <v>0</v>
      </c>
      <c r="CB33" s="1">
        <f>ROUND(AbsDiff!CB33,3)</f>
        <v>0</v>
      </c>
    </row>
    <row r="34" spans="1:80" x14ac:dyDescent="0.2">
      <c r="A34" s="1">
        <f>ROUND(AbsDiff!A34,3)</f>
        <v>0</v>
      </c>
      <c r="B34" s="1">
        <f>ROUND(AbsDiff!B34,3)</f>
        <v>0</v>
      </c>
      <c r="C34" s="1">
        <f>ROUND(AbsDiff!C34,3)</f>
        <v>0</v>
      </c>
      <c r="D34" s="1">
        <f>ROUND(AbsDiff!D34,3)</f>
        <v>0</v>
      </c>
      <c r="E34" s="1">
        <f>ROUND(AbsDiff!E34,3)</f>
        <v>0</v>
      </c>
      <c r="F34" s="1">
        <f>ROUND(AbsDiff!F34,3)</f>
        <v>0</v>
      </c>
      <c r="G34" s="1">
        <f>ROUND(AbsDiff!G34,3)</f>
        <v>0</v>
      </c>
      <c r="H34" s="1">
        <f>ROUND(AbsDiff!H34,3)</f>
        <v>0</v>
      </c>
      <c r="I34" s="1">
        <f>ROUND(AbsDiff!I34,3)</f>
        <v>0</v>
      </c>
      <c r="J34" s="1">
        <f>ROUND(AbsDiff!J34,3)</f>
        <v>0</v>
      </c>
      <c r="K34" s="1" t="e">
        <f>ROUND(AbsDiff!K34,3)</f>
        <v>#VALUE!</v>
      </c>
      <c r="L34" s="1">
        <f>ROUND(AbsDiff!L34,3)</f>
        <v>0</v>
      </c>
      <c r="M34" s="1">
        <f>ROUND(AbsDiff!M34,3)</f>
        <v>0</v>
      </c>
      <c r="N34" s="1">
        <f>ROUND(AbsDiff!N34,3)</f>
        <v>0</v>
      </c>
      <c r="O34" s="1">
        <f>ROUND(AbsDiff!O34,3)</f>
        <v>0</v>
      </c>
      <c r="P34" s="1">
        <f>ROUND(AbsDiff!P34,3)</f>
        <v>0</v>
      </c>
      <c r="Q34" s="1">
        <f>ROUND(AbsDiff!Q34,3)</f>
        <v>0</v>
      </c>
      <c r="R34" s="1">
        <f>ROUND(AbsDiff!R34,3)</f>
        <v>-2E-3</v>
      </c>
      <c r="S34" s="1">
        <f>ROUND(AbsDiff!S34,3)</f>
        <v>0</v>
      </c>
      <c r="T34" s="1">
        <f>ROUND(AbsDiff!T34,3)</f>
        <v>0</v>
      </c>
      <c r="U34" s="1">
        <f>ROUND(AbsDiff!U34,3)</f>
        <v>0</v>
      </c>
      <c r="V34" s="1">
        <f>ROUND(AbsDiff!V34,3)</f>
        <v>0</v>
      </c>
      <c r="W34" s="1">
        <f>ROUND(AbsDiff!W34,3)</f>
        <v>0</v>
      </c>
      <c r="X34" s="1">
        <f>ROUND(AbsDiff!X34,3)</f>
        <v>0</v>
      </c>
      <c r="Y34" s="1">
        <f>ROUND(AbsDiff!Y34,3)</f>
        <v>0</v>
      </c>
      <c r="Z34" s="1">
        <f>ROUND(AbsDiff!Z34,3)</f>
        <v>0</v>
      </c>
      <c r="AA34" s="1">
        <f>ROUND(AbsDiff!AA34,3)</f>
        <v>0</v>
      </c>
      <c r="AB34" s="1">
        <f>ROUND(AbsDiff!AB34,3)</f>
        <v>0</v>
      </c>
      <c r="AC34" s="1">
        <f>ROUND(AbsDiff!AC34,3)</f>
        <v>0</v>
      </c>
      <c r="AD34" s="1">
        <f>ROUND(AbsDiff!AD34,3)</f>
        <v>0</v>
      </c>
      <c r="AE34" s="1">
        <f>ROUND(AbsDiff!AE34,3)</f>
        <v>0</v>
      </c>
      <c r="AF34" s="1">
        <f>ROUND(AbsDiff!AF34,3)</f>
        <v>0</v>
      </c>
      <c r="AG34" s="1">
        <f>ROUND(AbsDiff!AG34,3)</f>
        <v>0</v>
      </c>
      <c r="AH34" s="1">
        <f>ROUND(AbsDiff!AH34,3)</f>
        <v>0</v>
      </c>
      <c r="AI34" s="1">
        <f>ROUND(AbsDiff!AI34,3)</f>
        <v>0</v>
      </c>
      <c r="AJ34" s="1">
        <f>ROUND(AbsDiff!AJ34,3)</f>
        <v>0</v>
      </c>
      <c r="AK34" s="1">
        <f>ROUND(AbsDiff!AK34,3)</f>
        <v>0</v>
      </c>
      <c r="AL34" s="1">
        <f>ROUND(AbsDiff!AL34,3)</f>
        <v>0</v>
      </c>
      <c r="AM34" s="1">
        <f>ROUND(AbsDiff!AM34,3)</f>
        <v>0</v>
      </c>
      <c r="AN34" s="1">
        <f>ROUND(AbsDiff!AN34,3)</f>
        <v>0</v>
      </c>
      <c r="AO34" s="1">
        <f>ROUND(AbsDiff!AO34,3)</f>
        <v>0</v>
      </c>
      <c r="AP34" s="1">
        <f>ROUND(AbsDiff!AP34,3)</f>
        <v>0</v>
      </c>
      <c r="AQ34" s="1">
        <f>ROUND(AbsDiff!AQ34,3)</f>
        <v>0</v>
      </c>
      <c r="AR34" s="1">
        <f>ROUND(AbsDiff!AR34,3)</f>
        <v>0</v>
      </c>
      <c r="AS34" s="1">
        <f>ROUND(AbsDiff!AS34,3)</f>
        <v>0</v>
      </c>
      <c r="AT34" s="1">
        <f>ROUND(AbsDiff!AT34,3)</f>
        <v>0</v>
      </c>
      <c r="AU34" s="1">
        <f>ROUND(AbsDiff!AU34,3)</f>
        <v>0</v>
      </c>
      <c r="AV34" s="1" t="e">
        <f>ROUND(AbsDiff!AV34,3)</f>
        <v>#VALUE!</v>
      </c>
      <c r="AW34" s="1">
        <f>ROUND(AbsDiff!AW34,3)</f>
        <v>0</v>
      </c>
      <c r="AX34" s="1" t="e">
        <f>ROUND(AbsDiff!AX34,3)</f>
        <v>#VALUE!</v>
      </c>
      <c r="AY34" s="1">
        <f>ROUND(AbsDiff!AY34,3)</f>
        <v>0</v>
      </c>
      <c r="AZ34" s="1">
        <f>ROUND(AbsDiff!AZ34,3)</f>
        <v>0</v>
      </c>
      <c r="BA34" s="1">
        <f>ROUND(AbsDiff!BA34,3)</f>
        <v>0</v>
      </c>
      <c r="BB34" s="1" t="e">
        <f>ROUND(AbsDiff!BB34,3)</f>
        <v>#VALUE!</v>
      </c>
      <c r="BC34" s="1">
        <f>ROUND(AbsDiff!BC34,3)</f>
        <v>0</v>
      </c>
      <c r="BD34" s="1">
        <f>ROUND(AbsDiff!BD34,3)</f>
        <v>0</v>
      </c>
      <c r="BE34" s="1">
        <f>ROUND(AbsDiff!BE34,3)</f>
        <v>0</v>
      </c>
      <c r="BF34" s="1">
        <f>ROUND(AbsDiff!BF34,3)</f>
        <v>0</v>
      </c>
      <c r="BG34" s="1">
        <f>ROUND(AbsDiff!BG34,3)</f>
        <v>0</v>
      </c>
      <c r="BH34" s="1">
        <f>ROUND(AbsDiff!BH34,3)</f>
        <v>0</v>
      </c>
      <c r="BI34" s="1">
        <f>ROUND(AbsDiff!BI34,3)</f>
        <v>0</v>
      </c>
      <c r="BJ34" s="1">
        <f>ROUND(AbsDiff!BJ34,3)</f>
        <v>0</v>
      </c>
      <c r="BK34" s="1">
        <f>ROUND(AbsDiff!BK34,3)</f>
        <v>0</v>
      </c>
      <c r="BL34" s="1">
        <f>ROUND(AbsDiff!BL34,3)</f>
        <v>0</v>
      </c>
      <c r="BM34" s="1">
        <f>ROUND(AbsDiff!BM34,3)</f>
        <v>0</v>
      </c>
      <c r="BN34" s="1">
        <f>ROUND(AbsDiff!BN34,3)</f>
        <v>0</v>
      </c>
      <c r="BO34" s="1">
        <f>ROUND(AbsDiff!BO34,3)</f>
        <v>0</v>
      </c>
      <c r="BP34" s="1">
        <f>ROUND(AbsDiff!BP34,3)</f>
        <v>0</v>
      </c>
      <c r="BQ34" s="1">
        <f>ROUND(AbsDiff!BQ34,3)</f>
        <v>0</v>
      </c>
      <c r="BR34" s="1">
        <f>ROUND(AbsDiff!BR34,3)</f>
        <v>0</v>
      </c>
      <c r="BS34" s="1">
        <f>ROUND(AbsDiff!BS34,3)</f>
        <v>0</v>
      </c>
      <c r="BT34" s="1">
        <f>ROUND(AbsDiff!BT34,3)</f>
        <v>0</v>
      </c>
      <c r="BU34" s="1">
        <f>ROUND(AbsDiff!BU34,3)</f>
        <v>0</v>
      </c>
      <c r="BV34" s="1">
        <f>ROUND(AbsDiff!BV34,3)</f>
        <v>0</v>
      </c>
      <c r="BW34" s="1">
        <f>ROUND(AbsDiff!BW34,3)</f>
        <v>0</v>
      </c>
      <c r="BX34" s="1">
        <f>ROUND(AbsDiff!BX34,3)</f>
        <v>0</v>
      </c>
      <c r="BY34" s="1">
        <f>ROUND(AbsDiff!BY34,3)</f>
        <v>0</v>
      </c>
      <c r="BZ34" s="1">
        <f>ROUND(AbsDiff!BZ34,3)</f>
        <v>0</v>
      </c>
      <c r="CA34" s="1">
        <f>ROUND(AbsDiff!CA34,3)</f>
        <v>0</v>
      </c>
      <c r="CB34" s="1">
        <f>ROUND(AbsDiff!CB34,3)</f>
        <v>0</v>
      </c>
    </row>
    <row r="35" spans="1:80" x14ac:dyDescent="0.2">
      <c r="A35" s="1">
        <f>ROUND(AbsDiff!A35,3)</f>
        <v>0</v>
      </c>
      <c r="B35" s="1">
        <f>ROUND(AbsDiff!B35,3)</f>
        <v>0</v>
      </c>
      <c r="C35" s="1">
        <f>ROUND(AbsDiff!C35,3)</f>
        <v>0</v>
      </c>
      <c r="D35" s="1">
        <f>ROUND(AbsDiff!D35,3)</f>
        <v>0</v>
      </c>
      <c r="E35" s="1">
        <f>ROUND(AbsDiff!E35,3)</f>
        <v>0</v>
      </c>
      <c r="F35" s="1">
        <f>ROUND(AbsDiff!F35,3)</f>
        <v>0</v>
      </c>
      <c r="G35" s="1">
        <f>ROUND(AbsDiff!G35,3)</f>
        <v>0</v>
      </c>
      <c r="H35" s="1">
        <f>ROUND(AbsDiff!H35,3)</f>
        <v>0</v>
      </c>
      <c r="I35" s="1">
        <f>ROUND(AbsDiff!I35,3)</f>
        <v>0</v>
      </c>
      <c r="J35" s="1">
        <f>ROUND(AbsDiff!J35,3)</f>
        <v>0</v>
      </c>
      <c r="K35" s="1" t="e">
        <f>ROUND(AbsDiff!K35,3)</f>
        <v>#VALUE!</v>
      </c>
      <c r="L35" s="1">
        <f>ROUND(AbsDiff!L35,3)</f>
        <v>0</v>
      </c>
      <c r="M35" s="1">
        <f>ROUND(AbsDiff!M35,3)</f>
        <v>0</v>
      </c>
      <c r="N35" s="1">
        <f>ROUND(AbsDiff!N35,3)</f>
        <v>0</v>
      </c>
      <c r="O35" s="1">
        <f>ROUND(AbsDiff!O35,3)</f>
        <v>0</v>
      </c>
      <c r="P35" s="1">
        <f>ROUND(AbsDiff!P35,3)</f>
        <v>0</v>
      </c>
      <c r="Q35" s="1">
        <f>ROUND(AbsDiff!Q35,3)</f>
        <v>0</v>
      </c>
      <c r="R35" s="1">
        <f>ROUND(AbsDiff!R35,3)</f>
        <v>-2E-3</v>
      </c>
      <c r="S35" s="1">
        <f>ROUND(AbsDiff!S35,3)</f>
        <v>0</v>
      </c>
      <c r="T35" s="1">
        <f>ROUND(AbsDiff!T35,3)</f>
        <v>0</v>
      </c>
      <c r="U35" s="1">
        <f>ROUND(AbsDiff!U35,3)</f>
        <v>0</v>
      </c>
      <c r="V35" s="1">
        <f>ROUND(AbsDiff!V35,3)</f>
        <v>0</v>
      </c>
      <c r="W35" s="1">
        <f>ROUND(AbsDiff!W35,3)</f>
        <v>0</v>
      </c>
      <c r="X35" s="1">
        <f>ROUND(AbsDiff!X35,3)</f>
        <v>0</v>
      </c>
      <c r="Y35" s="1">
        <f>ROUND(AbsDiff!Y35,3)</f>
        <v>0</v>
      </c>
      <c r="Z35" s="1">
        <f>ROUND(AbsDiff!Z35,3)</f>
        <v>0</v>
      </c>
      <c r="AA35" s="1">
        <f>ROUND(AbsDiff!AA35,3)</f>
        <v>0</v>
      </c>
      <c r="AB35" s="1">
        <f>ROUND(AbsDiff!AB35,3)</f>
        <v>0</v>
      </c>
      <c r="AC35" s="1">
        <f>ROUND(AbsDiff!AC35,3)</f>
        <v>0</v>
      </c>
      <c r="AD35" s="1">
        <f>ROUND(AbsDiff!AD35,3)</f>
        <v>0</v>
      </c>
      <c r="AE35" s="1">
        <f>ROUND(AbsDiff!AE35,3)</f>
        <v>0</v>
      </c>
      <c r="AF35" s="1">
        <f>ROUND(AbsDiff!AF35,3)</f>
        <v>0</v>
      </c>
      <c r="AG35" s="1">
        <f>ROUND(AbsDiff!AG35,3)</f>
        <v>0</v>
      </c>
      <c r="AH35" s="1">
        <f>ROUND(AbsDiff!AH35,3)</f>
        <v>0</v>
      </c>
      <c r="AI35" s="1">
        <f>ROUND(AbsDiff!AI35,3)</f>
        <v>0</v>
      </c>
      <c r="AJ35" s="1">
        <f>ROUND(AbsDiff!AJ35,3)</f>
        <v>0</v>
      </c>
      <c r="AK35" s="1">
        <f>ROUND(AbsDiff!AK35,3)</f>
        <v>0</v>
      </c>
      <c r="AL35" s="1">
        <f>ROUND(AbsDiff!AL35,3)</f>
        <v>0</v>
      </c>
      <c r="AM35" s="1">
        <f>ROUND(AbsDiff!AM35,3)</f>
        <v>0</v>
      </c>
      <c r="AN35" s="1">
        <f>ROUND(AbsDiff!AN35,3)</f>
        <v>0</v>
      </c>
      <c r="AO35" s="1">
        <f>ROUND(AbsDiff!AO35,3)</f>
        <v>0</v>
      </c>
      <c r="AP35" s="1">
        <f>ROUND(AbsDiff!AP35,3)</f>
        <v>0</v>
      </c>
      <c r="AQ35" s="1">
        <f>ROUND(AbsDiff!AQ35,3)</f>
        <v>0</v>
      </c>
      <c r="AR35" s="1">
        <f>ROUND(AbsDiff!AR35,3)</f>
        <v>0</v>
      </c>
      <c r="AS35" s="1">
        <f>ROUND(AbsDiff!AS35,3)</f>
        <v>0</v>
      </c>
      <c r="AT35" s="1">
        <f>ROUND(AbsDiff!AT35,3)</f>
        <v>0</v>
      </c>
      <c r="AU35" s="1">
        <f>ROUND(AbsDiff!AU35,3)</f>
        <v>0</v>
      </c>
      <c r="AV35" s="1" t="e">
        <f>ROUND(AbsDiff!AV35,3)</f>
        <v>#VALUE!</v>
      </c>
      <c r="AW35" s="1">
        <f>ROUND(AbsDiff!AW35,3)</f>
        <v>0</v>
      </c>
      <c r="AX35" s="1">
        <f>ROUND(AbsDiff!AX35,3)</f>
        <v>-15.941000000000001</v>
      </c>
      <c r="AY35" s="1">
        <f>ROUND(AbsDiff!AY35,3)</f>
        <v>0</v>
      </c>
      <c r="AZ35" s="1">
        <f>ROUND(AbsDiff!AZ35,3)</f>
        <v>0</v>
      </c>
      <c r="BA35" s="1">
        <f>ROUND(AbsDiff!BA35,3)</f>
        <v>0</v>
      </c>
      <c r="BB35" s="1" t="e">
        <f>ROUND(AbsDiff!BB35,3)</f>
        <v>#VALUE!</v>
      </c>
      <c r="BC35" s="1">
        <f>ROUND(AbsDiff!BC35,3)</f>
        <v>0</v>
      </c>
      <c r="BD35" s="1">
        <f>ROUND(AbsDiff!BD35,3)</f>
        <v>0</v>
      </c>
      <c r="BE35" s="1">
        <f>ROUND(AbsDiff!BE35,3)</f>
        <v>0</v>
      </c>
      <c r="BF35" s="1">
        <f>ROUND(AbsDiff!BF35,3)</f>
        <v>0</v>
      </c>
      <c r="BG35" s="1" t="e">
        <f>ROUND(AbsDiff!BG35,3)</f>
        <v>#VALUE!</v>
      </c>
      <c r="BH35" s="1">
        <f>ROUND(AbsDiff!BH35,3)</f>
        <v>0</v>
      </c>
      <c r="BI35" s="1">
        <f>ROUND(AbsDiff!BI35,3)</f>
        <v>0</v>
      </c>
      <c r="BJ35" s="1">
        <f>ROUND(AbsDiff!BJ35,3)</f>
        <v>0</v>
      </c>
      <c r="BK35" s="1">
        <f>ROUND(AbsDiff!BK35,3)</f>
        <v>0</v>
      </c>
      <c r="BL35" s="1">
        <f>ROUND(AbsDiff!BL35,3)</f>
        <v>0</v>
      </c>
      <c r="BM35" s="1">
        <f>ROUND(AbsDiff!BM35,3)</f>
        <v>0</v>
      </c>
      <c r="BN35" s="1">
        <f>ROUND(AbsDiff!BN35,3)</f>
        <v>0</v>
      </c>
      <c r="BO35" s="1">
        <f>ROUND(AbsDiff!BO35,3)</f>
        <v>0</v>
      </c>
      <c r="BP35" s="1">
        <f>ROUND(AbsDiff!BP35,3)</f>
        <v>0</v>
      </c>
      <c r="BQ35" s="1">
        <f>ROUND(AbsDiff!BQ35,3)</f>
        <v>0</v>
      </c>
      <c r="BR35" s="1">
        <f>ROUND(AbsDiff!BR35,3)</f>
        <v>0</v>
      </c>
      <c r="BS35" s="1">
        <f>ROUND(AbsDiff!BS35,3)</f>
        <v>0</v>
      </c>
      <c r="BT35" s="1">
        <f>ROUND(AbsDiff!BT35,3)</f>
        <v>0</v>
      </c>
      <c r="BU35" s="1">
        <f>ROUND(AbsDiff!BU35,3)</f>
        <v>0</v>
      </c>
      <c r="BV35" s="1">
        <f>ROUND(AbsDiff!BV35,3)</f>
        <v>0</v>
      </c>
      <c r="BW35" s="1">
        <f>ROUND(AbsDiff!BW35,3)</f>
        <v>0</v>
      </c>
      <c r="BX35" s="1">
        <f>ROUND(AbsDiff!BX35,3)</f>
        <v>0</v>
      </c>
      <c r="BY35" s="1">
        <f>ROUND(AbsDiff!BY35,3)</f>
        <v>0</v>
      </c>
      <c r="BZ35" s="1">
        <f>ROUND(AbsDiff!BZ35,3)</f>
        <v>0</v>
      </c>
      <c r="CA35" s="1">
        <f>ROUND(AbsDiff!CA35,3)</f>
        <v>0</v>
      </c>
      <c r="CB35" s="1">
        <f>ROUND(AbsDiff!CB35,3)</f>
        <v>0</v>
      </c>
    </row>
    <row r="36" spans="1:80" x14ac:dyDescent="0.2">
      <c r="A36" s="1">
        <f>ROUND(AbsDiff!A36,3)</f>
        <v>0</v>
      </c>
      <c r="B36" s="1">
        <f>ROUND(AbsDiff!B36,3)</f>
        <v>0</v>
      </c>
      <c r="C36" s="1">
        <f>ROUND(AbsDiff!C36,3)</f>
        <v>0</v>
      </c>
      <c r="D36" s="1">
        <f>ROUND(AbsDiff!D36,3)</f>
        <v>0</v>
      </c>
      <c r="E36" s="1">
        <f>ROUND(AbsDiff!E36,3)</f>
        <v>0</v>
      </c>
      <c r="F36" s="1">
        <f>ROUND(AbsDiff!F36,3)</f>
        <v>0</v>
      </c>
      <c r="G36" s="1">
        <f>ROUND(AbsDiff!G36,3)</f>
        <v>0</v>
      </c>
      <c r="H36" s="1">
        <f>ROUND(AbsDiff!H36,3)</f>
        <v>0</v>
      </c>
      <c r="I36" s="1">
        <f>ROUND(AbsDiff!I36,3)</f>
        <v>0</v>
      </c>
      <c r="J36" s="1">
        <f>ROUND(AbsDiff!J36,3)</f>
        <v>0</v>
      </c>
      <c r="K36" s="1" t="e">
        <f>ROUND(AbsDiff!K36,3)</f>
        <v>#VALUE!</v>
      </c>
      <c r="L36" s="1">
        <f>ROUND(AbsDiff!L36,3)</f>
        <v>0</v>
      </c>
      <c r="M36" s="1">
        <f>ROUND(AbsDiff!M36,3)</f>
        <v>0</v>
      </c>
      <c r="N36" s="1">
        <f>ROUND(AbsDiff!N36,3)</f>
        <v>0</v>
      </c>
      <c r="O36" s="1">
        <f>ROUND(AbsDiff!O36,3)</f>
        <v>0</v>
      </c>
      <c r="P36" s="1">
        <f>ROUND(AbsDiff!P36,3)</f>
        <v>0</v>
      </c>
      <c r="Q36" s="1">
        <f>ROUND(AbsDiff!Q36,3)</f>
        <v>0</v>
      </c>
      <c r="R36" s="1">
        <f>ROUND(AbsDiff!R36,3)</f>
        <v>-2E-3</v>
      </c>
      <c r="S36" s="1">
        <f>ROUND(AbsDiff!S36,3)</f>
        <v>0</v>
      </c>
      <c r="T36" s="1">
        <f>ROUND(AbsDiff!T36,3)</f>
        <v>0</v>
      </c>
      <c r="U36" s="1">
        <f>ROUND(AbsDiff!U36,3)</f>
        <v>0</v>
      </c>
      <c r="V36" s="1">
        <f>ROUND(AbsDiff!V36,3)</f>
        <v>0</v>
      </c>
      <c r="W36" s="1">
        <f>ROUND(AbsDiff!W36,3)</f>
        <v>0</v>
      </c>
      <c r="X36" s="1">
        <f>ROUND(AbsDiff!X36,3)</f>
        <v>0</v>
      </c>
      <c r="Y36" s="1">
        <f>ROUND(AbsDiff!Y36,3)</f>
        <v>0</v>
      </c>
      <c r="Z36" s="1">
        <f>ROUND(AbsDiff!Z36,3)</f>
        <v>0</v>
      </c>
      <c r="AA36" s="1">
        <f>ROUND(AbsDiff!AA36,3)</f>
        <v>0</v>
      </c>
      <c r="AB36" s="1">
        <f>ROUND(AbsDiff!AB36,3)</f>
        <v>0</v>
      </c>
      <c r="AC36" s="1">
        <f>ROUND(AbsDiff!AC36,3)</f>
        <v>0</v>
      </c>
      <c r="AD36" s="1">
        <f>ROUND(AbsDiff!AD36,3)</f>
        <v>0</v>
      </c>
      <c r="AE36" s="1">
        <f>ROUND(AbsDiff!AE36,3)</f>
        <v>0</v>
      </c>
      <c r="AF36" s="1">
        <f>ROUND(AbsDiff!AF36,3)</f>
        <v>0</v>
      </c>
      <c r="AG36" s="1">
        <f>ROUND(AbsDiff!AG36,3)</f>
        <v>0</v>
      </c>
      <c r="AH36" s="1">
        <f>ROUND(AbsDiff!AH36,3)</f>
        <v>0</v>
      </c>
      <c r="AI36" s="1">
        <f>ROUND(AbsDiff!AI36,3)</f>
        <v>0</v>
      </c>
      <c r="AJ36" s="1">
        <f>ROUND(AbsDiff!AJ36,3)</f>
        <v>0</v>
      </c>
      <c r="AK36" s="1">
        <f>ROUND(AbsDiff!AK36,3)</f>
        <v>0</v>
      </c>
      <c r="AL36" s="1">
        <f>ROUND(AbsDiff!AL36,3)</f>
        <v>0</v>
      </c>
      <c r="AM36" s="1">
        <f>ROUND(AbsDiff!AM36,3)</f>
        <v>0</v>
      </c>
      <c r="AN36" s="1">
        <f>ROUND(AbsDiff!AN36,3)</f>
        <v>0</v>
      </c>
      <c r="AO36" s="1">
        <f>ROUND(AbsDiff!AO36,3)</f>
        <v>0</v>
      </c>
      <c r="AP36" s="1">
        <f>ROUND(AbsDiff!AP36,3)</f>
        <v>0</v>
      </c>
      <c r="AQ36" s="1">
        <f>ROUND(AbsDiff!AQ36,3)</f>
        <v>0</v>
      </c>
      <c r="AR36" s="1">
        <f>ROUND(AbsDiff!AR36,3)</f>
        <v>0</v>
      </c>
      <c r="AS36" s="1">
        <f>ROUND(AbsDiff!AS36,3)</f>
        <v>0</v>
      </c>
      <c r="AT36" s="1">
        <f>ROUND(AbsDiff!AT36,3)</f>
        <v>0</v>
      </c>
      <c r="AU36" s="1">
        <f>ROUND(AbsDiff!AU36,3)</f>
        <v>0</v>
      </c>
      <c r="AV36" s="1">
        <f>ROUND(AbsDiff!AV36,3)</f>
        <v>1.347</v>
      </c>
      <c r="AW36" s="1">
        <f>ROUND(AbsDiff!AW36,3)</f>
        <v>0</v>
      </c>
      <c r="AX36" s="1" t="e">
        <f>ROUND(AbsDiff!AX36,3)</f>
        <v>#VALUE!</v>
      </c>
      <c r="AY36" s="1">
        <f>ROUND(AbsDiff!AY36,3)</f>
        <v>0</v>
      </c>
      <c r="AZ36" s="1">
        <f>ROUND(AbsDiff!AZ36,3)</f>
        <v>0</v>
      </c>
      <c r="BA36" s="1">
        <f>ROUND(AbsDiff!BA36,3)</f>
        <v>0</v>
      </c>
      <c r="BB36" s="1" t="e">
        <f>ROUND(AbsDiff!BB36,3)</f>
        <v>#VALUE!</v>
      </c>
      <c r="BC36" s="1">
        <f>ROUND(AbsDiff!BC36,3)</f>
        <v>0</v>
      </c>
      <c r="BD36" s="1">
        <f>ROUND(AbsDiff!BD36,3)</f>
        <v>0</v>
      </c>
      <c r="BE36" s="1">
        <f>ROUND(AbsDiff!BE36,3)</f>
        <v>0</v>
      </c>
      <c r="BF36" s="1">
        <f>ROUND(AbsDiff!BF36,3)</f>
        <v>0</v>
      </c>
      <c r="BG36" s="1" t="e">
        <f>ROUND(AbsDiff!BG36,3)</f>
        <v>#VALUE!</v>
      </c>
      <c r="BH36" s="1">
        <f>ROUND(AbsDiff!BH36,3)</f>
        <v>0</v>
      </c>
      <c r="BI36" s="1">
        <f>ROUND(AbsDiff!BI36,3)</f>
        <v>0</v>
      </c>
      <c r="BJ36" s="1">
        <f>ROUND(AbsDiff!BJ36,3)</f>
        <v>0</v>
      </c>
      <c r="BK36" s="1">
        <f>ROUND(AbsDiff!BK36,3)</f>
        <v>0</v>
      </c>
      <c r="BL36" s="1">
        <f>ROUND(AbsDiff!BL36,3)</f>
        <v>0</v>
      </c>
      <c r="BM36" s="1">
        <f>ROUND(AbsDiff!BM36,3)</f>
        <v>0</v>
      </c>
      <c r="BN36" s="1">
        <f>ROUND(AbsDiff!BN36,3)</f>
        <v>0</v>
      </c>
      <c r="BO36" s="1">
        <f>ROUND(AbsDiff!BO36,3)</f>
        <v>0</v>
      </c>
      <c r="BP36" s="1">
        <f>ROUND(AbsDiff!BP36,3)</f>
        <v>0</v>
      </c>
      <c r="BQ36" s="1">
        <f>ROUND(AbsDiff!BQ36,3)</f>
        <v>0</v>
      </c>
      <c r="BR36" s="1">
        <f>ROUND(AbsDiff!BR36,3)</f>
        <v>0</v>
      </c>
      <c r="BS36" s="1">
        <f>ROUND(AbsDiff!BS36,3)</f>
        <v>0</v>
      </c>
      <c r="BT36" s="1">
        <f>ROUND(AbsDiff!BT36,3)</f>
        <v>0</v>
      </c>
      <c r="BU36" s="1">
        <f>ROUND(AbsDiff!BU36,3)</f>
        <v>0</v>
      </c>
      <c r="BV36" s="1">
        <f>ROUND(AbsDiff!BV36,3)</f>
        <v>0</v>
      </c>
      <c r="BW36" s="1">
        <f>ROUND(AbsDiff!BW36,3)</f>
        <v>0</v>
      </c>
      <c r="BX36" s="1">
        <f>ROUND(AbsDiff!BX36,3)</f>
        <v>0</v>
      </c>
      <c r="BY36" s="1">
        <f>ROUND(AbsDiff!BY36,3)</f>
        <v>0</v>
      </c>
      <c r="BZ36" s="1">
        <f>ROUND(AbsDiff!BZ36,3)</f>
        <v>0</v>
      </c>
      <c r="CA36" s="1">
        <f>ROUND(AbsDiff!CA36,3)</f>
        <v>0</v>
      </c>
      <c r="CB36" s="1">
        <f>ROUND(AbsDiff!CB36,3)</f>
        <v>0</v>
      </c>
    </row>
    <row r="37" spans="1:80" x14ac:dyDescent="0.2">
      <c r="A37" s="1">
        <f>ROUND(AbsDiff!A37,3)</f>
        <v>0</v>
      </c>
      <c r="B37" s="1">
        <f>ROUND(AbsDiff!B37,3)</f>
        <v>0</v>
      </c>
      <c r="C37" s="1">
        <f>ROUND(AbsDiff!C37,3)</f>
        <v>0</v>
      </c>
      <c r="D37" s="1">
        <f>ROUND(AbsDiff!D37,3)</f>
        <v>0</v>
      </c>
      <c r="E37" s="1">
        <f>ROUND(AbsDiff!E37,3)</f>
        <v>0</v>
      </c>
      <c r="F37" s="1">
        <f>ROUND(AbsDiff!F37,3)</f>
        <v>0</v>
      </c>
      <c r="G37" s="1">
        <f>ROUND(AbsDiff!G37,3)</f>
        <v>0</v>
      </c>
      <c r="H37" s="1">
        <f>ROUND(AbsDiff!H37,3)</f>
        <v>0</v>
      </c>
      <c r="I37" s="1">
        <f>ROUND(AbsDiff!I37,3)</f>
        <v>0</v>
      </c>
      <c r="J37" s="1">
        <f>ROUND(AbsDiff!J37,3)</f>
        <v>0</v>
      </c>
      <c r="K37" s="1" t="e">
        <f>ROUND(AbsDiff!K37,3)</f>
        <v>#VALUE!</v>
      </c>
      <c r="L37" s="1">
        <f>ROUND(AbsDiff!L37,3)</f>
        <v>0</v>
      </c>
      <c r="M37" s="1">
        <f>ROUND(AbsDiff!M37,3)</f>
        <v>0</v>
      </c>
      <c r="N37" s="1">
        <f>ROUND(AbsDiff!N37,3)</f>
        <v>0</v>
      </c>
      <c r="O37" s="1">
        <f>ROUND(AbsDiff!O37,3)</f>
        <v>0</v>
      </c>
      <c r="P37" s="1">
        <f>ROUND(AbsDiff!P37,3)</f>
        <v>0</v>
      </c>
      <c r="Q37" s="1">
        <f>ROUND(AbsDiff!Q37,3)</f>
        <v>0</v>
      </c>
      <c r="R37" s="1">
        <f>ROUND(AbsDiff!R37,3)</f>
        <v>-2E-3</v>
      </c>
      <c r="S37" s="1">
        <f>ROUND(AbsDiff!S37,3)</f>
        <v>0</v>
      </c>
      <c r="T37" s="1">
        <f>ROUND(AbsDiff!T37,3)</f>
        <v>0</v>
      </c>
      <c r="U37" s="1">
        <f>ROUND(AbsDiff!U37,3)</f>
        <v>0</v>
      </c>
      <c r="V37" s="1">
        <f>ROUND(AbsDiff!V37,3)</f>
        <v>0</v>
      </c>
      <c r="W37" s="1">
        <f>ROUND(AbsDiff!W37,3)</f>
        <v>0</v>
      </c>
      <c r="X37" s="1">
        <f>ROUND(AbsDiff!X37,3)</f>
        <v>0</v>
      </c>
      <c r="Y37" s="1">
        <f>ROUND(AbsDiff!Y37,3)</f>
        <v>0</v>
      </c>
      <c r="Z37" s="1">
        <f>ROUND(AbsDiff!Z37,3)</f>
        <v>0</v>
      </c>
      <c r="AA37" s="1">
        <f>ROUND(AbsDiff!AA37,3)</f>
        <v>0</v>
      </c>
      <c r="AB37" s="1">
        <f>ROUND(AbsDiff!AB37,3)</f>
        <v>0</v>
      </c>
      <c r="AC37" s="1">
        <f>ROUND(AbsDiff!AC37,3)</f>
        <v>0</v>
      </c>
      <c r="AD37" s="1">
        <f>ROUND(AbsDiff!AD37,3)</f>
        <v>0</v>
      </c>
      <c r="AE37" s="1">
        <f>ROUND(AbsDiff!AE37,3)</f>
        <v>0</v>
      </c>
      <c r="AF37" s="1">
        <f>ROUND(AbsDiff!AF37,3)</f>
        <v>0</v>
      </c>
      <c r="AG37" s="1">
        <f>ROUND(AbsDiff!AG37,3)</f>
        <v>0</v>
      </c>
      <c r="AH37" s="1">
        <f>ROUND(AbsDiff!AH37,3)</f>
        <v>0</v>
      </c>
      <c r="AI37" s="1">
        <f>ROUND(AbsDiff!AI37,3)</f>
        <v>0</v>
      </c>
      <c r="AJ37" s="1">
        <f>ROUND(AbsDiff!AJ37,3)</f>
        <v>0</v>
      </c>
      <c r="AK37" s="1">
        <f>ROUND(AbsDiff!AK37,3)</f>
        <v>0</v>
      </c>
      <c r="AL37" s="1">
        <f>ROUND(AbsDiff!AL37,3)</f>
        <v>0</v>
      </c>
      <c r="AM37" s="1">
        <f>ROUND(AbsDiff!AM37,3)</f>
        <v>0</v>
      </c>
      <c r="AN37" s="1">
        <f>ROUND(AbsDiff!AN37,3)</f>
        <v>0</v>
      </c>
      <c r="AO37" s="1">
        <f>ROUND(AbsDiff!AO37,3)</f>
        <v>0</v>
      </c>
      <c r="AP37" s="1">
        <f>ROUND(AbsDiff!AP37,3)</f>
        <v>0</v>
      </c>
      <c r="AQ37" s="1">
        <f>ROUND(AbsDiff!AQ37,3)</f>
        <v>0</v>
      </c>
      <c r="AR37" s="1">
        <f>ROUND(AbsDiff!AR37,3)</f>
        <v>0</v>
      </c>
      <c r="AS37" s="1">
        <f>ROUND(AbsDiff!AS37,3)</f>
        <v>0</v>
      </c>
      <c r="AT37" s="1">
        <f>ROUND(AbsDiff!AT37,3)</f>
        <v>0</v>
      </c>
      <c r="AU37" s="1">
        <f>ROUND(AbsDiff!AU37,3)</f>
        <v>0</v>
      </c>
      <c r="AV37" s="1" t="e">
        <f>ROUND(AbsDiff!AV37,3)</f>
        <v>#VALUE!</v>
      </c>
      <c r="AW37" s="1">
        <f>ROUND(AbsDiff!AW37,3)</f>
        <v>0</v>
      </c>
      <c r="AX37" s="1">
        <f>ROUND(AbsDiff!AX37,3)</f>
        <v>-20.242000000000001</v>
      </c>
      <c r="AY37" s="1">
        <f>ROUND(AbsDiff!AY37,3)</f>
        <v>0</v>
      </c>
      <c r="AZ37" s="1">
        <f>ROUND(AbsDiff!AZ37,3)</f>
        <v>0</v>
      </c>
      <c r="BA37" s="1">
        <f>ROUND(AbsDiff!BA37,3)</f>
        <v>0</v>
      </c>
      <c r="BB37" s="1" t="e">
        <f>ROUND(AbsDiff!BB37,3)</f>
        <v>#VALUE!</v>
      </c>
      <c r="BC37" s="1">
        <f>ROUND(AbsDiff!BC37,3)</f>
        <v>0</v>
      </c>
      <c r="BD37" s="1">
        <f>ROUND(AbsDiff!BD37,3)</f>
        <v>0</v>
      </c>
      <c r="BE37" s="1">
        <f>ROUND(AbsDiff!BE37,3)</f>
        <v>0</v>
      </c>
      <c r="BF37" s="1">
        <f>ROUND(AbsDiff!BF37,3)</f>
        <v>0</v>
      </c>
      <c r="BG37" s="1" t="e">
        <f>ROUND(AbsDiff!BG37,3)</f>
        <v>#VALUE!</v>
      </c>
      <c r="BH37" s="1">
        <f>ROUND(AbsDiff!BH37,3)</f>
        <v>0</v>
      </c>
      <c r="BI37" s="1">
        <f>ROUND(AbsDiff!BI37,3)</f>
        <v>0</v>
      </c>
      <c r="BJ37" s="1">
        <f>ROUND(AbsDiff!BJ37,3)</f>
        <v>0</v>
      </c>
      <c r="BK37" s="1">
        <f>ROUND(AbsDiff!BK37,3)</f>
        <v>0</v>
      </c>
      <c r="BL37" s="1">
        <f>ROUND(AbsDiff!BL37,3)</f>
        <v>0</v>
      </c>
      <c r="BM37" s="1">
        <f>ROUND(AbsDiff!BM37,3)</f>
        <v>0</v>
      </c>
      <c r="BN37" s="1">
        <f>ROUND(AbsDiff!BN37,3)</f>
        <v>0</v>
      </c>
      <c r="BO37" s="1">
        <f>ROUND(AbsDiff!BO37,3)</f>
        <v>0</v>
      </c>
      <c r="BP37" s="1">
        <f>ROUND(AbsDiff!BP37,3)</f>
        <v>0</v>
      </c>
      <c r="BQ37" s="1">
        <f>ROUND(AbsDiff!BQ37,3)</f>
        <v>0</v>
      </c>
      <c r="BR37" s="1">
        <f>ROUND(AbsDiff!BR37,3)</f>
        <v>0</v>
      </c>
      <c r="BS37" s="1">
        <f>ROUND(AbsDiff!BS37,3)</f>
        <v>0</v>
      </c>
      <c r="BT37" s="1">
        <f>ROUND(AbsDiff!BT37,3)</f>
        <v>0</v>
      </c>
      <c r="BU37" s="1">
        <f>ROUND(AbsDiff!BU37,3)</f>
        <v>0</v>
      </c>
      <c r="BV37" s="1">
        <f>ROUND(AbsDiff!BV37,3)</f>
        <v>0</v>
      </c>
      <c r="BW37" s="1">
        <f>ROUND(AbsDiff!BW37,3)</f>
        <v>0</v>
      </c>
      <c r="BX37" s="1">
        <f>ROUND(AbsDiff!BX37,3)</f>
        <v>0</v>
      </c>
      <c r="BY37" s="1">
        <f>ROUND(AbsDiff!BY37,3)</f>
        <v>0</v>
      </c>
      <c r="BZ37" s="1">
        <f>ROUND(AbsDiff!BZ37,3)</f>
        <v>0</v>
      </c>
      <c r="CA37" s="1">
        <f>ROUND(AbsDiff!CA37,3)</f>
        <v>0</v>
      </c>
      <c r="CB37" s="1">
        <f>ROUND(AbsDiff!CB37,3)</f>
        <v>0</v>
      </c>
    </row>
    <row r="38" spans="1:80" x14ac:dyDescent="0.2">
      <c r="A38" s="1">
        <f>ROUND(AbsDiff!A38,3)</f>
        <v>0</v>
      </c>
      <c r="B38" s="1">
        <f>ROUND(AbsDiff!B38,3)</f>
        <v>0</v>
      </c>
      <c r="C38" s="1">
        <f>ROUND(AbsDiff!C38,3)</f>
        <v>0</v>
      </c>
      <c r="D38" s="1">
        <f>ROUND(AbsDiff!D38,3)</f>
        <v>0</v>
      </c>
      <c r="E38" s="1">
        <f>ROUND(AbsDiff!E38,3)</f>
        <v>0</v>
      </c>
      <c r="F38" s="1">
        <f>ROUND(AbsDiff!F38,3)</f>
        <v>0</v>
      </c>
      <c r="G38" s="1">
        <f>ROUND(AbsDiff!G38,3)</f>
        <v>0</v>
      </c>
      <c r="H38" s="1">
        <f>ROUND(AbsDiff!H38,3)</f>
        <v>0</v>
      </c>
      <c r="I38" s="1">
        <f>ROUND(AbsDiff!I38,3)</f>
        <v>0</v>
      </c>
      <c r="J38" s="1">
        <f>ROUND(AbsDiff!J38,3)</f>
        <v>0</v>
      </c>
      <c r="K38" s="1" t="e">
        <f>ROUND(AbsDiff!K38,3)</f>
        <v>#VALUE!</v>
      </c>
      <c r="L38" s="1">
        <f>ROUND(AbsDiff!L38,3)</f>
        <v>0</v>
      </c>
      <c r="M38" s="1">
        <f>ROUND(AbsDiff!M38,3)</f>
        <v>0</v>
      </c>
      <c r="N38" s="1">
        <f>ROUND(AbsDiff!N38,3)</f>
        <v>0</v>
      </c>
      <c r="O38" s="1">
        <f>ROUND(AbsDiff!O38,3)</f>
        <v>0</v>
      </c>
      <c r="P38" s="1">
        <f>ROUND(AbsDiff!P38,3)</f>
        <v>0</v>
      </c>
      <c r="Q38" s="1">
        <f>ROUND(AbsDiff!Q38,3)</f>
        <v>0</v>
      </c>
      <c r="R38" s="1">
        <f>ROUND(AbsDiff!R38,3)</f>
        <v>-2E-3</v>
      </c>
      <c r="S38" s="1">
        <f>ROUND(AbsDiff!S38,3)</f>
        <v>0</v>
      </c>
      <c r="T38" s="1">
        <f>ROUND(AbsDiff!T38,3)</f>
        <v>0</v>
      </c>
      <c r="U38" s="1">
        <f>ROUND(AbsDiff!U38,3)</f>
        <v>0</v>
      </c>
      <c r="V38" s="1">
        <f>ROUND(AbsDiff!V38,3)</f>
        <v>0</v>
      </c>
      <c r="W38" s="1">
        <f>ROUND(AbsDiff!W38,3)</f>
        <v>0</v>
      </c>
      <c r="X38" s="1">
        <f>ROUND(AbsDiff!X38,3)</f>
        <v>0</v>
      </c>
      <c r="Y38" s="1">
        <f>ROUND(AbsDiff!Y38,3)</f>
        <v>0</v>
      </c>
      <c r="Z38" s="1">
        <f>ROUND(AbsDiff!Z38,3)</f>
        <v>0</v>
      </c>
      <c r="AA38" s="1">
        <f>ROUND(AbsDiff!AA38,3)</f>
        <v>0</v>
      </c>
      <c r="AB38" s="1">
        <f>ROUND(AbsDiff!AB38,3)</f>
        <v>0</v>
      </c>
      <c r="AC38" s="1">
        <f>ROUND(AbsDiff!AC38,3)</f>
        <v>0</v>
      </c>
      <c r="AD38" s="1">
        <f>ROUND(AbsDiff!AD38,3)</f>
        <v>0</v>
      </c>
      <c r="AE38" s="1">
        <f>ROUND(AbsDiff!AE38,3)</f>
        <v>0</v>
      </c>
      <c r="AF38" s="1">
        <f>ROUND(AbsDiff!AF38,3)</f>
        <v>0</v>
      </c>
      <c r="AG38" s="1">
        <f>ROUND(AbsDiff!AG38,3)</f>
        <v>0</v>
      </c>
      <c r="AH38" s="1">
        <f>ROUND(AbsDiff!AH38,3)</f>
        <v>0</v>
      </c>
      <c r="AI38" s="1">
        <f>ROUND(AbsDiff!AI38,3)</f>
        <v>0</v>
      </c>
      <c r="AJ38" s="1">
        <f>ROUND(AbsDiff!AJ38,3)</f>
        <v>0</v>
      </c>
      <c r="AK38" s="1">
        <f>ROUND(AbsDiff!AK38,3)</f>
        <v>0</v>
      </c>
      <c r="AL38" s="1">
        <f>ROUND(AbsDiff!AL38,3)</f>
        <v>0</v>
      </c>
      <c r="AM38" s="1">
        <f>ROUND(AbsDiff!AM38,3)</f>
        <v>0</v>
      </c>
      <c r="AN38" s="1">
        <f>ROUND(AbsDiff!AN38,3)</f>
        <v>0</v>
      </c>
      <c r="AO38" s="1">
        <f>ROUND(AbsDiff!AO38,3)</f>
        <v>0</v>
      </c>
      <c r="AP38" s="1">
        <f>ROUND(AbsDiff!AP38,3)</f>
        <v>0</v>
      </c>
      <c r="AQ38" s="1">
        <f>ROUND(AbsDiff!AQ38,3)</f>
        <v>0</v>
      </c>
      <c r="AR38" s="1">
        <f>ROUND(AbsDiff!AR38,3)</f>
        <v>0</v>
      </c>
      <c r="AS38" s="1">
        <f>ROUND(AbsDiff!AS38,3)</f>
        <v>0</v>
      </c>
      <c r="AT38" s="1">
        <f>ROUND(AbsDiff!AT38,3)</f>
        <v>0</v>
      </c>
      <c r="AU38" s="1">
        <f>ROUND(AbsDiff!AU38,3)</f>
        <v>0</v>
      </c>
      <c r="AV38" s="1">
        <f>ROUND(AbsDiff!AV38,3)</f>
        <v>1.31</v>
      </c>
      <c r="AW38" s="1">
        <f>ROUND(AbsDiff!AW38,3)</f>
        <v>0</v>
      </c>
      <c r="AX38" s="1" t="e">
        <f>ROUND(AbsDiff!AX38,3)</f>
        <v>#VALUE!</v>
      </c>
      <c r="AY38" s="1">
        <f>ROUND(AbsDiff!AY38,3)</f>
        <v>0</v>
      </c>
      <c r="AZ38" s="1">
        <f>ROUND(AbsDiff!AZ38,3)</f>
        <v>0</v>
      </c>
      <c r="BA38" s="1">
        <f>ROUND(AbsDiff!BA38,3)</f>
        <v>0</v>
      </c>
      <c r="BB38" s="1">
        <f>ROUND(AbsDiff!BB38,3)</f>
        <v>-1.9950000000000001</v>
      </c>
      <c r="BC38" s="1">
        <f>ROUND(AbsDiff!BC38,3)</f>
        <v>0</v>
      </c>
      <c r="BD38" s="1">
        <f>ROUND(AbsDiff!BD38,3)</f>
        <v>0</v>
      </c>
      <c r="BE38" s="1">
        <f>ROUND(AbsDiff!BE38,3)</f>
        <v>0</v>
      </c>
      <c r="BF38" s="1">
        <f>ROUND(AbsDiff!BF38,3)</f>
        <v>0</v>
      </c>
      <c r="BG38" s="1" t="e">
        <f>ROUND(AbsDiff!BG38,3)</f>
        <v>#VALUE!</v>
      </c>
      <c r="BH38" s="1">
        <f>ROUND(AbsDiff!BH38,3)</f>
        <v>0</v>
      </c>
      <c r="BI38" s="1">
        <f>ROUND(AbsDiff!BI38,3)</f>
        <v>0</v>
      </c>
      <c r="BJ38" s="1">
        <f>ROUND(AbsDiff!BJ38,3)</f>
        <v>0</v>
      </c>
      <c r="BK38" s="1">
        <f>ROUND(AbsDiff!BK38,3)</f>
        <v>0</v>
      </c>
      <c r="BL38" s="1">
        <f>ROUND(AbsDiff!BL38,3)</f>
        <v>0</v>
      </c>
      <c r="BM38" s="1">
        <f>ROUND(AbsDiff!BM38,3)</f>
        <v>0</v>
      </c>
      <c r="BN38" s="1">
        <f>ROUND(AbsDiff!BN38,3)</f>
        <v>0</v>
      </c>
      <c r="BO38" s="1">
        <f>ROUND(AbsDiff!BO38,3)</f>
        <v>0</v>
      </c>
      <c r="BP38" s="1">
        <f>ROUND(AbsDiff!BP38,3)</f>
        <v>0</v>
      </c>
      <c r="BQ38" s="1">
        <f>ROUND(AbsDiff!BQ38,3)</f>
        <v>0</v>
      </c>
      <c r="BR38" s="1">
        <f>ROUND(AbsDiff!BR38,3)</f>
        <v>0</v>
      </c>
      <c r="BS38" s="1">
        <f>ROUND(AbsDiff!BS38,3)</f>
        <v>0</v>
      </c>
      <c r="BT38" s="1">
        <f>ROUND(AbsDiff!BT38,3)</f>
        <v>0</v>
      </c>
      <c r="BU38" s="1">
        <f>ROUND(AbsDiff!BU38,3)</f>
        <v>0</v>
      </c>
      <c r="BV38" s="1">
        <f>ROUND(AbsDiff!BV38,3)</f>
        <v>0</v>
      </c>
      <c r="BW38" s="1">
        <f>ROUND(AbsDiff!BW38,3)</f>
        <v>0</v>
      </c>
      <c r="BX38" s="1">
        <f>ROUND(AbsDiff!BX38,3)</f>
        <v>0</v>
      </c>
      <c r="BY38" s="1">
        <f>ROUND(AbsDiff!BY38,3)</f>
        <v>0</v>
      </c>
      <c r="BZ38" s="1">
        <f>ROUND(AbsDiff!BZ38,3)</f>
        <v>0</v>
      </c>
      <c r="CA38" s="1">
        <f>ROUND(AbsDiff!CA38,3)</f>
        <v>0</v>
      </c>
      <c r="CB38" s="1">
        <f>ROUND(AbsDiff!CB38,3)</f>
        <v>0</v>
      </c>
    </row>
    <row r="39" spans="1:80" x14ac:dyDescent="0.2">
      <c r="A39" s="1">
        <f>ROUND(AbsDiff!A39,3)</f>
        <v>0</v>
      </c>
      <c r="B39" s="1">
        <f>ROUND(AbsDiff!B39,3)</f>
        <v>0</v>
      </c>
      <c r="C39" s="1">
        <f>ROUND(AbsDiff!C39,3)</f>
        <v>0</v>
      </c>
      <c r="D39" s="1">
        <f>ROUND(AbsDiff!D39,3)</f>
        <v>0</v>
      </c>
      <c r="E39" s="1">
        <f>ROUND(AbsDiff!E39,3)</f>
        <v>0</v>
      </c>
      <c r="F39" s="1">
        <f>ROUND(AbsDiff!F39,3)</f>
        <v>0</v>
      </c>
      <c r="G39" s="1">
        <f>ROUND(AbsDiff!G39,3)</f>
        <v>0</v>
      </c>
      <c r="H39" s="1">
        <f>ROUND(AbsDiff!H39,3)</f>
        <v>0</v>
      </c>
      <c r="I39" s="1">
        <f>ROUND(AbsDiff!I39,3)</f>
        <v>0</v>
      </c>
      <c r="J39" s="1">
        <f>ROUND(AbsDiff!J39,3)</f>
        <v>0</v>
      </c>
      <c r="K39" s="1" t="e">
        <f>ROUND(AbsDiff!K39,3)</f>
        <v>#VALUE!</v>
      </c>
      <c r="L39" s="1">
        <f>ROUND(AbsDiff!L39,3)</f>
        <v>0</v>
      </c>
      <c r="M39" s="1">
        <f>ROUND(AbsDiff!M39,3)</f>
        <v>0</v>
      </c>
      <c r="N39" s="1">
        <f>ROUND(AbsDiff!N39,3)</f>
        <v>0</v>
      </c>
      <c r="O39" s="1">
        <f>ROUND(AbsDiff!O39,3)</f>
        <v>0</v>
      </c>
      <c r="P39" s="1">
        <f>ROUND(AbsDiff!P39,3)</f>
        <v>0</v>
      </c>
      <c r="Q39" s="1">
        <f>ROUND(AbsDiff!Q39,3)</f>
        <v>0</v>
      </c>
      <c r="R39" s="1">
        <f>ROUND(AbsDiff!R39,3)</f>
        <v>-2E-3</v>
      </c>
      <c r="S39" s="1">
        <f>ROUND(AbsDiff!S39,3)</f>
        <v>0</v>
      </c>
      <c r="T39" s="1">
        <f>ROUND(AbsDiff!T39,3)</f>
        <v>0</v>
      </c>
      <c r="U39" s="1">
        <f>ROUND(AbsDiff!U39,3)</f>
        <v>0</v>
      </c>
      <c r="V39" s="1">
        <f>ROUND(AbsDiff!V39,3)</f>
        <v>0</v>
      </c>
      <c r="W39" s="1">
        <f>ROUND(AbsDiff!W39,3)</f>
        <v>0</v>
      </c>
      <c r="X39" s="1">
        <f>ROUND(AbsDiff!X39,3)</f>
        <v>0</v>
      </c>
      <c r="Y39" s="1">
        <f>ROUND(AbsDiff!Y39,3)</f>
        <v>0</v>
      </c>
      <c r="Z39" s="1">
        <f>ROUND(AbsDiff!Z39,3)</f>
        <v>0</v>
      </c>
      <c r="AA39" s="1">
        <f>ROUND(AbsDiff!AA39,3)</f>
        <v>0</v>
      </c>
      <c r="AB39" s="1">
        <f>ROUND(AbsDiff!AB39,3)</f>
        <v>0</v>
      </c>
      <c r="AC39" s="1">
        <f>ROUND(AbsDiff!AC39,3)</f>
        <v>0</v>
      </c>
      <c r="AD39" s="1">
        <f>ROUND(AbsDiff!AD39,3)</f>
        <v>0</v>
      </c>
      <c r="AE39" s="1">
        <f>ROUND(AbsDiff!AE39,3)</f>
        <v>0</v>
      </c>
      <c r="AF39" s="1">
        <f>ROUND(AbsDiff!AF39,3)</f>
        <v>0</v>
      </c>
      <c r="AG39" s="1">
        <f>ROUND(AbsDiff!AG39,3)</f>
        <v>0</v>
      </c>
      <c r="AH39" s="1">
        <f>ROUND(AbsDiff!AH39,3)</f>
        <v>0</v>
      </c>
      <c r="AI39" s="1">
        <f>ROUND(AbsDiff!AI39,3)</f>
        <v>0</v>
      </c>
      <c r="AJ39" s="1">
        <f>ROUND(AbsDiff!AJ39,3)</f>
        <v>0</v>
      </c>
      <c r="AK39" s="1">
        <f>ROUND(AbsDiff!AK39,3)</f>
        <v>0</v>
      </c>
      <c r="AL39" s="1">
        <f>ROUND(AbsDiff!AL39,3)</f>
        <v>0</v>
      </c>
      <c r="AM39" s="1">
        <f>ROUND(AbsDiff!AM39,3)</f>
        <v>0</v>
      </c>
      <c r="AN39" s="1">
        <f>ROUND(AbsDiff!AN39,3)</f>
        <v>0</v>
      </c>
      <c r="AO39" s="1">
        <f>ROUND(AbsDiff!AO39,3)</f>
        <v>0</v>
      </c>
      <c r="AP39" s="1">
        <f>ROUND(AbsDiff!AP39,3)</f>
        <v>0</v>
      </c>
      <c r="AQ39" s="1">
        <f>ROUND(AbsDiff!AQ39,3)</f>
        <v>0</v>
      </c>
      <c r="AR39" s="1">
        <f>ROUND(AbsDiff!AR39,3)</f>
        <v>0</v>
      </c>
      <c r="AS39" s="1">
        <f>ROUND(AbsDiff!AS39,3)</f>
        <v>0</v>
      </c>
      <c r="AT39" s="1">
        <f>ROUND(AbsDiff!AT39,3)</f>
        <v>0</v>
      </c>
      <c r="AU39" s="1">
        <f>ROUND(AbsDiff!AU39,3)</f>
        <v>0</v>
      </c>
      <c r="AV39" s="1" t="e">
        <f>ROUND(AbsDiff!AV39,3)</f>
        <v>#VALUE!</v>
      </c>
      <c r="AW39" s="1">
        <f>ROUND(AbsDiff!AW39,3)</f>
        <v>0</v>
      </c>
      <c r="AX39" s="1">
        <f>ROUND(AbsDiff!AX39,3)</f>
        <v>-22.914999999999999</v>
      </c>
      <c r="AY39" s="1">
        <f>ROUND(AbsDiff!AY39,3)</f>
        <v>0</v>
      </c>
      <c r="AZ39" s="1">
        <f>ROUND(AbsDiff!AZ39,3)</f>
        <v>0</v>
      </c>
      <c r="BA39" s="1">
        <f>ROUND(AbsDiff!BA39,3)</f>
        <v>0</v>
      </c>
      <c r="BB39" s="1" t="e">
        <f>ROUND(AbsDiff!BB39,3)</f>
        <v>#VALUE!</v>
      </c>
      <c r="BC39" s="1">
        <f>ROUND(AbsDiff!BC39,3)</f>
        <v>0</v>
      </c>
      <c r="BD39" s="1">
        <f>ROUND(AbsDiff!BD39,3)</f>
        <v>0</v>
      </c>
      <c r="BE39" s="1">
        <f>ROUND(AbsDiff!BE39,3)</f>
        <v>0</v>
      </c>
      <c r="BF39" s="1">
        <f>ROUND(AbsDiff!BF39,3)</f>
        <v>0</v>
      </c>
      <c r="BG39" s="1" t="e">
        <f>ROUND(AbsDiff!BG39,3)</f>
        <v>#VALUE!</v>
      </c>
      <c r="BH39" s="1">
        <f>ROUND(AbsDiff!BH39,3)</f>
        <v>0</v>
      </c>
      <c r="BI39" s="1">
        <f>ROUND(AbsDiff!BI39,3)</f>
        <v>0</v>
      </c>
      <c r="BJ39" s="1">
        <f>ROUND(AbsDiff!BJ39,3)</f>
        <v>0</v>
      </c>
      <c r="BK39" s="1">
        <f>ROUND(AbsDiff!BK39,3)</f>
        <v>0</v>
      </c>
      <c r="BL39" s="1">
        <f>ROUND(AbsDiff!BL39,3)</f>
        <v>0</v>
      </c>
      <c r="BM39" s="1">
        <f>ROUND(AbsDiff!BM39,3)</f>
        <v>0</v>
      </c>
      <c r="BN39" s="1">
        <f>ROUND(AbsDiff!BN39,3)</f>
        <v>0</v>
      </c>
      <c r="BO39" s="1">
        <f>ROUND(AbsDiff!BO39,3)</f>
        <v>0</v>
      </c>
      <c r="BP39" s="1">
        <f>ROUND(AbsDiff!BP39,3)</f>
        <v>0</v>
      </c>
      <c r="BQ39" s="1">
        <f>ROUND(AbsDiff!BQ39,3)</f>
        <v>0</v>
      </c>
      <c r="BR39" s="1">
        <f>ROUND(AbsDiff!BR39,3)</f>
        <v>0</v>
      </c>
      <c r="BS39" s="1">
        <f>ROUND(AbsDiff!BS39,3)</f>
        <v>0</v>
      </c>
      <c r="BT39" s="1">
        <f>ROUND(AbsDiff!BT39,3)</f>
        <v>0</v>
      </c>
      <c r="BU39" s="1">
        <f>ROUND(AbsDiff!BU39,3)</f>
        <v>0</v>
      </c>
      <c r="BV39" s="1">
        <f>ROUND(AbsDiff!BV39,3)</f>
        <v>0</v>
      </c>
      <c r="BW39" s="1">
        <f>ROUND(AbsDiff!BW39,3)</f>
        <v>0</v>
      </c>
      <c r="BX39" s="1">
        <f>ROUND(AbsDiff!BX39,3)</f>
        <v>0</v>
      </c>
      <c r="BY39" s="1">
        <f>ROUND(AbsDiff!BY39,3)</f>
        <v>0</v>
      </c>
      <c r="BZ39" s="1">
        <f>ROUND(AbsDiff!BZ39,3)</f>
        <v>0</v>
      </c>
      <c r="CA39" s="1">
        <f>ROUND(AbsDiff!CA39,3)</f>
        <v>0</v>
      </c>
      <c r="CB39" s="1">
        <f>ROUND(AbsDiff!CB39,3)</f>
        <v>0</v>
      </c>
    </row>
    <row r="40" spans="1:80" x14ac:dyDescent="0.2">
      <c r="A40" s="1">
        <f>ROUND(AbsDiff!A40,3)</f>
        <v>0</v>
      </c>
      <c r="B40" s="1">
        <f>ROUND(AbsDiff!B40,3)</f>
        <v>0</v>
      </c>
      <c r="C40" s="1">
        <f>ROUND(AbsDiff!C40,3)</f>
        <v>0</v>
      </c>
      <c r="D40" s="1">
        <f>ROUND(AbsDiff!D40,3)</f>
        <v>0</v>
      </c>
      <c r="E40" s="1">
        <f>ROUND(AbsDiff!E40,3)</f>
        <v>0</v>
      </c>
      <c r="F40" s="1">
        <f>ROUND(AbsDiff!F40,3)</f>
        <v>0</v>
      </c>
      <c r="G40" s="1">
        <f>ROUND(AbsDiff!G40,3)</f>
        <v>0</v>
      </c>
      <c r="H40" s="1">
        <f>ROUND(AbsDiff!H40,3)</f>
        <v>0</v>
      </c>
      <c r="I40" s="1">
        <f>ROUND(AbsDiff!I40,3)</f>
        <v>0</v>
      </c>
      <c r="J40" s="1">
        <f>ROUND(AbsDiff!J40,3)</f>
        <v>0</v>
      </c>
      <c r="K40" s="1" t="e">
        <f>ROUND(AbsDiff!K40,3)</f>
        <v>#VALUE!</v>
      </c>
      <c r="L40" s="1">
        <f>ROUND(AbsDiff!L40,3)</f>
        <v>0</v>
      </c>
      <c r="M40" s="1">
        <f>ROUND(AbsDiff!M40,3)</f>
        <v>0</v>
      </c>
      <c r="N40" s="1">
        <f>ROUND(AbsDiff!N40,3)</f>
        <v>0</v>
      </c>
      <c r="O40" s="1">
        <f>ROUND(AbsDiff!O40,3)</f>
        <v>0</v>
      </c>
      <c r="P40" s="1">
        <f>ROUND(AbsDiff!P40,3)</f>
        <v>0</v>
      </c>
      <c r="Q40" s="1">
        <f>ROUND(AbsDiff!Q40,3)</f>
        <v>0</v>
      </c>
      <c r="R40" s="1">
        <f>ROUND(AbsDiff!R40,3)</f>
        <v>-2E-3</v>
      </c>
      <c r="S40" s="1">
        <f>ROUND(AbsDiff!S40,3)</f>
        <v>0</v>
      </c>
      <c r="T40" s="1">
        <f>ROUND(AbsDiff!T40,3)</f>
        <v>0</v>
      </c>
      <c r="U40" s="1">
        <f>ROUND(AbsDiff!U40,3)</f>
        <v>0</v>
      </c>
      <c r="V40" s="1">
        <f>ROUND(AbsDiff!V40,3)</f>
        <v>0</v>
      </c>
      <c r="W40" s="1">
        <f>ROUND(AbsDiff!W40,3)</f>
        <v>0</v>
      </c>
      <c r="X40" s="1">
        <f>ROUND(AbsDiff!X40,3)</f>
        <v>0</v>
      </c>
      <c r="Y40" s="1">
        <f>ROUND(AbsDiff!Y40,3)</f>
        <v>0</v>
      </c>
      <c r="Z40" s="1">
        <f>ROUND(AbsDiff!Z40,3)</f>
        <v>0</v>
      </c>
      <c r="AA40" s="1">
        <f>ROUND(AbsDiff!AA40,3)</f>
        <v>0</v>
      </c>
      <c r="AB40" s="1">
        <f>ROUND(AbsDiff!AB40,3)</f>
        <v>0</v>
      </c>
      <c r="AC40" s="1">
        <f>ROUND(AbsDiff!AC40,3)</f>
        <v>0</v>
      </c>
      <c r="AD40" s="1">
        <f>ROUND(AbsDiff!AD40,3)</f>
        <v>0</v>
      </c>
      <c r="AE40" s="1">
        <f>ROUND(AbsDiff!AE40,3)</f>
        <v>0</v>
      </c>
      <c r="AF40" s="1">
        <f>ROUND(AbsDiff!AF40,3)</f>
        <v>0</v>
      </c>
      <c r="AG40" s="1">
        <f>ROUND(AbsDiff!AG40,3)</f>
        <v>0</v>
      </c>
      <c r="AH40" s="1">
        <f>ROUND(AbsDiff!AH40,3)</f>
        <v>0</v>
      </c>
      <c r="AI40" s="1">
        <f>ROUND(AbsDiff!AI40,3)</f>
        <v>0</v>
      </c>
      <c r="AJ40" s="1">
        <f>ROUND(AbsDiff!AJ40,3)</f>
        <v>0</v>
      </c>
      <c r="AK40" s="1">
        <f>ROUND(AbsDiff!AK40,3)</f>
        <v>0</v>
      </c>
      <c r="AL40" s="1">
        <f>ROUND(AbsDiff!AL40,3)</f>
        <v>0</v>
      </c>
      <c r="AM40" s="1">
        <f>ROUND(AbsDiff!AM40,3)</f>
        <v>0</v>
      </c>
      <c r="AN40" s="1">
        <f>ROUND(AbsDiff!AN40,3)</f>
        <v>0</v>
      </c>
      <c r="AO40" s="1">
        <f>ROUND(AbsDiff!AO40,3)</f>
        <v>0</v>
      </c>
      <c r="AP40" s="1">
        <f>ROUND(AbsDiff!AP40,3)</f>
        <v>0</v>
      </c>
      <c r="AQ40" s="1">
        <f>ROUND(AbsDiff!AQ40,3)</f>
        <v>0</v>
      </c>
      <c r="AR40" s="1">
        <f>ROUND(AbsDiff!AR40,3)</f>
        <v>0</v>
      </c>
      <c r="AS40" s="1">
        <f>ROUND(AbsDiff!AS40,3)</f>
        <v>0</v>
      </c>
      <c r="AT40" s="1">
        <f>ROUND(AbsDiff!AT40,3)</f>
        <v>0</v>
      </c>
      <c r="AU40" s="1">
        <f>ROUND(AbsDiff!AU40,3)</f>
        <v>0</v>
      </c>
      <c r="AV40" s="1">
        <f>ROUND(AbsDiff!AV40,3)</f>
        <v>1.149</v>
      </c>
      <c r="AW40" s="1">
        <f>ROUND(AbsDiff!AW40,3)</f>
        <v>0</v>
      </c>
      <c r="AX40" s="1">
        <f>ROUND(AbsDiff!AX40,3)</f>
        <v>-25.076000000000001</v>
      </c>
      <c r="AY40" s="1">
        <f>ROUND(AbsDiff!AY40,3)</f>
        <v>0</v>
      </c>
      <c r="AZ40" s="1">
        <f>ROUND(AbsDiff!AZ40,3)</f>
        <v>0</v>
      </c>
      <c r="BA40" s="1">
        <f>ROUND(AbsDiff!BA40,3)</f>
        <v>0</v>
      </c>
      <c r="BB40" s="1">
        <f>ROUND(AbsDiff!BB40,3)</f>
        <v>-0.16500000000000001</v>
      </c>
      <c r="BC40" s="1">
        <f>ROUND(AbsDiff!BC40,3)</f>
        <v>0</v>
      </c>
      <c r="BD40" s="1">
        <f>ROUND(AbsDiff!BD40,3)</f>
        <v>0</v>
      </c>
      <c r="BE40" s="1">
        <f>ROUND(AbsDiff!BE40,3)</f>
        <v>0</v>
      </c>
      <c r="BF40" s="1">
        <f>ROUND(AbsDiff!BF40,3)</f>
        <v>0</v>
      </c>
      <c r="BG40" s="1" t="e">
        <f>ROUND(AbsDiff!BG40,3)</f>
        <v>#VALUE!</v>
      </c>
      <c r="BH40" s="1">
        <f>ROUND(AbsDiff!BH40,3)</f>
        <v>0</v>
      </c>
      <c r="BI40" s="1">
        <f>ROUND(AbsDiff!BI40,3)</f>
        <v>0</v>
      </c>
      <c r="BJ40" s="1">
        <f>ROUND(AbsDiff!BJ40,3)</f>
        <v>0</v>
      </c>
      <c r="BK40" s="1">
        <f>ROUND(AbsDiff!BK40,3)</f>
        <v>0</v>
      </c>
      <c r="BL40" s="1">
        <f>ROUND(AbsDiff!BL40,3)</f>
        <v>0</v>
      </c>
      <c r="BM40" s="1">
        <f>ROUND(AbsDiff!BM40,3)</f>
        <v>0</v>
      </c>
      <c r="BN40" s="1">
        <f>ROUND(AbsDiff!BN40,3)</f>
        <v>0</v>
      </c>
      <c r="BO40" s="1">
        <f>ROUND(AbsDiff!BO40,3)</f>
        <v>0</v>
      </c>
      <c r="BP40" s="1">
        <f>ROUND(AbsDiff!BP40,3)</f>
        <v>0</v>
      </c>
      <c r="BQ40" s="1">
        <f>ROUND(AbsDiff!BQ40,3)</f>
        <v>0</v>
      </c>
      <c r="BR40" s="1">
        <f>ROUND(AbsDiff!BR40,3)</f>
        <v>0</v>
      </c>
      <c r="BS40" s="1">
        <f>ROUND(AbsDiff!BS40,3)</f>
        <v>0</v>
      </c>
      <c r="BT40" s="1">
        <f>ROUND(AbsDiff!BT40,3)</f>
        <v>0</v>
      </c>
      <c r="BU40" s="1">
        <f>ROUND(AbsDiff!BU40,3)</f>
        <v>0</v>
      </c>
      <c r="BV40" s="1">
        <f>ROUND(AbsDiff!BV40,3)</f>
        <v>0</v>
      </c>
      <c r="BW40" s="1">
        <f>ROUND(AbsDiff!BW40,3)</f>
        <v>0</v>
      </c>
      <c r="BX40" s="1">
        <f>ROUND(AbsDiff!BX40,3)</f>
        <v>0</v>
      </c>
      <c r="BY40" s="1">
        <f>ROUND(AbsDiff!BY40,3)</f>
        <v>0</v>
      </c>
      <c r="BZ40" s="1">
        <f>ROUND(AbsDiff!BZ40,3)</f>
        <v>0</v>
      </c>
      <c r="CA40" s="1">
        <f>ROUND(AbsDiff!CA40,3)</f>
        <v>0</v>
      </c>
      <c r="CB40" s="1">
        <f>ROUND(AbsDiff!CB40,3)</f>
        <v>0</v>
      </c>
    </row>
    <row r="41" spans="1:80" x14ac:dyDescent="0.2">
      <c r="A41" s="1">
        <f>ROUND(AbsDiff!A41,3)</f>
        <v>0</v>
      </c>
      <c r="B41" s="1">
        <f>ROUND(AbsDiff!B41,3)</f>
        <v>0</v>
      </c>
      <c r="C41" s="1">
        <f>ROUND(AbsDiff!C41,3)</f>
        <v>0</v>
      </c>
      <c r="D41" s="1">
        <f>ROUND(AbsDiff!D41,3)</f>
        <v>0</v>
      </c>
      <c r="E41" s="1">
        <f>ROUND(AbsDiff!E41,3)</f>
        <v>0</v>
      </c>
      <c r="F41" s="1">
        <f>ROUND(AbsDiff!F41,3)</f>
        <v>0</v>
      </c>
      <c r="G41" s="1">
        <f>ROUND(AbsDiff!G41,3)</f>
        <v>0</v>
      </c>
      <c r="H41" s="1">
        <f>ROUND(AbsDiff!H41,3)</f>
        <v>0</v>
      </c>
      <c r="I41" s="1">
        <f>ROUND(AbsDiff!I41,3)</f>
        <v>0</v>
      </c>
      <c r="J41" s="1">
        <f>ROUND(AbsDiff!J41,3)</f>
        <v>0</v>
      </c>
      <c r="K41" s="1" t="e">
        <f>ROUND(AbsDiff!K41,3)</f>
        <v>#VALUE!</v>
      </c>
      <c r="L41" s="1">
        <f>ROUND(AbsDiff!L41,3)</f>
        <v>0</v>
      </c>
      <c r="M41" s="1">
        <f>ROUND(AbsDiff!M41,3)</f>
        <v>0</v>
      </c>
      <c r="N41" s="1">
        <f>ROUND(AbsDiff!N41,3)</f>
        <v>0</v>
      </c>
      <c r="O41" s="1">
        <f>ROUND(AbsDiff!O41,3)</f>
        <v>0</v>
      </c>
      <c r="P41" s="1">
        <f>ROUND(AbsDiff!P41,3)</f>
        <v>0</v>
      </c>
      <c r="Q41" s="1">
        <f>ROUND(AbsDiff!Q41,3)</f>
        <v>0</v>
      </c>
      <c r="R41" s="1">
        <f>ROUND(AbsDiff!R41,3)</f>
        <v>-2E-3</v>
      </c>
      <c r="S41" s="1">
        <f>ROUND(AbsDiff!S41,3)</f>
        <v>0</v>
      </c>
      <c r="T41" s="1">
        <f>ROUND(AbsDiff!T41,3)</f>
        <v>0</v>
      </c>
      <c r="U41" s="1">
        <f>ROUND(AbsDiff!U41,3)</f>
        <v>0</v>
      </c>
      <c r="V41" s="1">
        <f>ROUND(AbsDiff!V41,3)</f>
        <v>0</v>
      </c>
      <c r="W41" s="1">
        <f>ROUND(AbsDiff!W41,3)</f>
        <v>0</v>
      </c>
      <c r="X41" s="1">
        <f>ROUND(AbsDiff!X41,3)</f>
        <v>0</v>
      </c>
      <c r="Y41" s="1">
        <f>ROUND(AbsDiff!Y41,3)</f>
        <v>0</v>
      </c>
      <c r="Z41" s="1">
        <f>ROUND(AbsDiff!Z41,3)</f>
        <v>0</v>
      </c>
      <c r="AA41" s="1">
        <f>ROUND(AbsDiff!AA41,3)</f>
        <v>0</v>
      </c>
      <c r="AB41" s="1">
        <f>ROUND(AbsDiff!AB41,3)</f>
        <v>0</v>
      </c>
      <c r="AC41" s="1">
        <f>ROUND(AbsDiff!AC41,3)</f>
        <v>0</v>
      </c>
      <c r="AD41" s="1">
        <f>ROUND(AbsDiff!AD41,3)</f>
        <v>0</v>
      </c>
      <c r="AE41" s="1">
        <f>ROUND(AbsDiff!AE41,3)</f>
        <v>0</v>
      </c>
      <c r="AF41" s="1">
        <f>ROUND(AbsDiff!AF41,3)</f>
        <v>0</v>
      </c>
      <c r="AG41" s="1">
        <f>ROUND(AbsDiff!AG41,3)</f>
        <v>0</v>
      </c>
      <c r="AH41" s="1">
        <f>ROUND(AbsDiff!AH41,3)</f>
        <v>0</v>
      </c>
      <c r="AI41" s="1">
        <f>ROUND(AbsDiff!AI41,3)</f>
        <v>0</v>
      </c>
      <c r="AJ41" s="1">
        <f>ROUND(AbsDiff!AJ41,3)</f>
        <v>0</v>
      </c>
      <c r="AK41" s="1">
        <f>ROUND(AbsDiff!AK41,3)</f>
        <v>0</v>
      </c>
      <c r="AL41" s="1">
        <f>ROUND(AbsDiff!AL41,3)</f>
        <v>0</v>
      </c>
      <c r="AM41" s="1">
        <f>ROUND(AbsDiff!AM41,3)</f>
        <v>0</v>
      </c>
      <c r="AN41" s="1">
        <f>ROUND(AbsDiff!AN41,3)</f>
        <v>0</v>
      </c>
      <c r="AO41" s="1">
        <f>ROUND(AbsDiff!AO41,3)</f>
        <v>0</v>
      </c>
      <c r="AP41" s="1">
        <f>ROUND(AbsDiff!AP41,3)</f>
        <v>0</v>
      </c>
      <c r="AQ41" s="1">
        <f>ROUND(AbsDiff!AQ41,3)</f>
        <v>0</v>
      </c>
      <c r="AR41" s="1">
        <f>ROUND(AbsDiff!AR41,3)</f>
        <v>0</v>
      </c>
      <c r="AS41" s="1">
        <f>ROUND(AbsDiff!AS41,3)</f>
        <v>0</v>
      </c>
      <c r="AT41" s="1">
        <f>ROUND(AbsDiff!AT41,3)</f>
        <v>0</v>
      </c>
      <c r="AU41" s="1">
        <f>ROUND(AbsDiff!AU41,3)</f>
        <v>0</v>
      </c>
      <c r="AV41" s="1" t="e">
        <f>ROUND(AbsDiff!AV41,3)</f>
        <v>#VALUE!</v>
      </c>
      <c r="AW41" s="1">
        <f>ROUND(AbsDiff!AW41,3)</f>
        <v>0</v>
      </c>
      <c r="AX41" s="1">
        <f>ROUND(AbsDiff!AX41,3)</f>
        <v>-26.135999999999999</v>
      </c>
      <c r="AY41" s="1">
        <f>ROUND(AbsDiff!AY41,3)</f>
        <v>0</v>
      </c>
      <c r="AZ41" s="1">
        <f>ROUND(AbsDiff!AZ41,3)</f>
        <v>0</v>
      </c>
      <c r="BA41" s="1">
        <f>ROUND(AbsDiff!BA41,3)</f>
        <v>0</v>
      </c>
      <c r="BB41" s="1" t="e">
        <f>ROUND(AbsDiff!BB41,3)</f>
        <v>#VALUE!</v>
      </c>
      <c r="BC41" s="1">
        <f>ROUND(AbsDiff!BC41,3)</f>
        <v>0</v>
      </c>
      <c r="BD41" s="1">
        <f>ROUND(AbsDiff!BD41,3)</f>
        <v>0</v>
      </c>
      <c r="BE41" s="1">
        <f>ROUND(AbsDiff!BE41,3)</f>
        <v>0</v>
      </c>
      <c r="BF41" s="1">
        <f>ROUND(AbsDiff!BF41,3)</f>
        <v>0</v>
      </c>
      <c r="BG41" s="1" t="e">
        <f>ROUND(AbsDiff!BG41,3)</f>
        <v>#VALUE!</v>
      </c>
      <c r="BH41" s="1">
        <f>ROUND(AbsDiff!BH41,3)</f>
        <v>0</v>
      </c>
      <c r="BI41" s="1">
        <f>ROUND(AbsDiff!BI41,3)</f>
        <v>0</v>
      </c>
      <c r="BJ41" s="1">
        <f>ROUND(AbsDiff!BJ41,3)</f>
        <v>0</v>
      </c>
      <c r="BK41" s="1">
        <f>ROUND(AbsDiff!BK41,3)</f>
        <v>0</v>
      </c>
      <c r="BL41" s="1">
        <f>ROUND(AbsDiff!BL41,3)</f>
        <v>0</v>
      </c>
      <c r="BM41" s="1">
        <f>ROUND(AbsDiff!BM41,3)</f>
        <v>0</v>
      </c>
      <c r="BN41" s="1">
        <f>ROUND(AbsDiff!BN41,3)</f>
        <v>0</v>
      </c>
      <c r="BO41" s="1">
        <f>ROUND(AbsDiff!BO41,3)</f>
        <v>0</v>
      </c>
      <c r="BP41" s="1">
        <f>ROUND(AbsDiff!BP41,3)</f>
        <v>0</v>
      </c>
      <c r="BQ41" s="1">
        <f>ROUND(AbsDiff!BQ41,3)</f>
        <v>0</v>
      </c>
      <c r="BR41" s="1">
        <f>ROUND(AbsDiff!BR41,3)</f>
        <v>0</v>
      </c>
      <c r="BS41" s="1">
        <f>ROUND(AbsDiff!BS41,3)</f>
        <v>0</v>
      </c>
      <c r="BT41" s="1">
        <f>ROUND(AbsDiff!BT41,3)</f>
        <v>0</v>
      </c>
      <c r="BU41" s="1">
        <f>ROUND(AbsDiff!BU41,3)</f>
        <v>0</v>
      </c>
      <c r="BV41" s="1">
        <f>ROUND(AbsDiff!BV41,3)</f>
        <v>0</v>
      </c>
      <c r="BW41" s="1">
        <f>ROUND(AbsDiff!BW41,3)</f>
        <v>0</v>
      </c>
      <c r="BX41" s="1">
        <f>ROUND(AbsDiff!BX41,3)</f>
        <v>0</v>
      </c>
      <c r="BY41" s="1">
        <f>ROUND(AbsDiff!BY41,3)</f>
        <v>0</v>
      </c>
      <c r="BZ41" s="1">
        <f>ROUND(AbsDiff!BZ41,3)</f>
        <v>0</v>
      </c>
      <c r="CA41" s="1">
        <f>ROUND(AbsDiff!CA41,3)</f>
        <v>0</v>
      </c>
      <c r="CB41" s="1">
        <f>ROUND(AbsDiff!CB41,3)</f>
        <v>0</v>
      </c>
    </row>
    <row r="42" spans="1:80" x14ac:dyDescent="0.2">
      <c r="A42" s="1">
        <f>ROUND(AbsDiff!A42,3)</f>
        <v>0</v>
      </c>
      <c r="B42" s="1">
        <f>ROUND(AbsDiff!B42,3)</f>
        <v>0</v>
      </c>
      <c r="C42" s="1">
        <f>ROUND(AbsDiff!C42,3)</f>
        <v>0</v>
      </c>
      <c r="D42" s="1">
        <f>ROUND(AbsDiff!D42,3)</f>
        <v>0</v>
      </c>
      <c r="E42" s="1">
        <f>ROUND(AbsDiff!E42,3)</f>
        <v>0</v>
      </c>
      <c r="F42" s="1">
        <f>ROUND(AbsDiff!F42,3)</f>
        <v>0</v>
      </c>
      <c r="G42" s="1">
        <f>ROUND(AbsDiff!G42,3)</f>
        <v>0</v>
      </c>
      <c r="H42" s="1">
        <f>ROUND(AbsDiff!H42,3)</f>
        <v>0</v>
      </c>
      <c r="I42" s="1">
        <f>ROUND(AbsDiff!I42,3)</f>
        <v>0</v>
      </c>
      <c r="J42" s="1">
        <f>ROUND(AbsDiff!J42,3)</f>
        <v>0</v>
      </c>
      <c r="K42" s="1" t="e">
        <f>ROUND(AbsDiff!K42,3)</f>
        <v>#VALUE!</v>
      </c>
      <c r="L42" s="1">
        <f>ROUND(AbsDiff!L42,3)</f>
        <v>0</v>
      </c>
      <c r="M42" s="1">
        <f>ROUND(AbsDiff!M42,3)</f>
        <v>0</v>
      </c>
      <c r="N42" s="1">
        <f>ROUND(AbsDiff!N42,3)</f>
        <v>0</v>
      </c>
      <c r="O42" s="1">
        <f>ROUND(AbsDiff!O42,3)</f>
        <v>0</v>
      </c>
      <c r="P42" s="1">
        <f>ROUND(AbsDiff!P42,3)</f>
        <v>0</v>
      </c>
      <c r="Q42" s="1">
        <f>ROUND(AbsDiff!Q42,3)</f>
        <v>0</v>
      </c>
      <c r="R42" s="1">
        <f>ROUND(AbsDiff!R42,3)</f>
        <v>-2E-3</v>
      </c>
      <c r="S42" s="1">
        <f>ROUND(AbsDiff!S42,3)</f>
        <v>0</v>
      </c>
      <c r="T42" s="1">
        <f>ROUND(AbsDiff!T42,3)</f>
        <v>0</v>
      </c>
      <c r="U42" s="1">
        <f>ROUND(AbsDiff!U42,3)</f>
        <v>0</v>
      </c>
      <c r="V42" s="1">
        <f>ROUND(AbsDiff!V42,3)</f>
        <v>0</v>
      </c>
      <c r="W42" s="1">
        <f>ROUND(AbsDiff!W42,3)</f>
        <v>0</v>
      </c>
      <c r="X42" s="1">
        <f>ROUND(AbsDiff!X42,3)</f>
        <v>0</v>
      </c>
      <c r="Y42" s="1">
        <f>ROUND(AbsDiff!Y42,3)</f>
        <v>0</v>
      </c>
      <c r="Z42" s="1">
        <f>ROUND(AbsDiff!Z42,3)</f>
        <v>0</v>
      </c>
      <c r="AA42" s="1">
        <f>ROUND(AbsDiff!AA42,3)</f>
        <v>0</v>
      </c>
      <c r="AB42" s="1">
        <f>ROUND(AbsDiff!AB42,3)</f>
        <v>0</v>
      </c>
      <c r="AC42" s="1">
        <f>ROUND(AbsDiff!AC42,3)</f>
        <v>0</v>
      </c>
      <c r="AD42" s="1">
        <f>ROUND(AbsDiff!AD42,3)</f>
        <v>0</v>
      </c>
      <c r="AE42" s="1">
        <f>ROUND(AbsDiff!AE42,3)</f>
        <v>0</v>
      </c>
      <c r="AF42" s="1">
        <f>ROUND(AbsDiff!AF42,3)</f>
        <v>0</v>
      </c>
      <c r="AG42" s="1">
        <f>ROUND(AbsDiff!AG42,3)</f>
        <v>0</v>
      </c>
      <c r="AH42" s="1">
        <f>ROUND(AbsDiff!AH42,3)</f>
        <v>0</v>
      </c>
      <c r="AI42" s="1">
        <f>ROUND(AbsDiff!AI42,3)</f>
        <v>0</v>
      </c>
      <c r="AJ42" s="1">
        <f>ROUND(AbsDiff!AJ42,3)</f>
        <v>0</v>
      </c>
      <c r="AK42" s="1">
        <f>ROUND(AbsDiff!AK42,3)</f>
        <v>0</v>
      </c>
      <c r="AL42" s="1">
        <f>ROUND(AbsDiff!AL42,3)</f>
        <v>0</v>
      </c>
      <c r="AM42" s="1">
        <f>ROUND(AbsDiff!AM42,3)</f>
        <v>0</v>
      </c>
      <c r="AN42" s="1">
        <f>ROUND(AbsDiff!AN42,3)</f>
        <v>0</v>
      </c>
      <c r="AO42" s="1">
        <f>ROUND(AbsDiff!AO42,3)</f>
        <v>0</v>
      </c>
      <c r="AP42" s="1">
        <f>ROUND(AbsDiff!AP42,3)</f>
        <v>0</v>
      </c>
      <c r="AQ42" s="1">
        <f>ROUND(AbsDiff!AQ42,3)</f>
        <v>0</v>
      </c>
      <c r="AR42" s="1">
        <f>ROUND(AbsDiff!AR42,3)</f>
        <v>0</v>
      </c>
      <c r="AS42" s="1">
        <f>ROUND(AbsDiff!AS42,3)</f>
        <v>0</v>
      </c>
      <c r="AT42" s="1">
        <f>ROUND(AbsDiff!AT42,3)</f>
        <v>0</v>
      </c>
      <c r="AU42" s="1">
        <f>ROUND(AbsDiff!AU42,3)</f>
        <v>0</v>
      </c>
      <c r="AV42" s="1">
        <f>ROUND(AbsDiff!AV42,3)</f>
        <v>-0.52900000000000003</v>
      </c>
      <c r="AW42" s="1">
        <f>ROUND(AbsDiff!AW42,3)</f>
        <v>0</v>
      </c>
      <c r="AX42" s="1">
        <f>ROUND(AbsDiff!AX42,3)</f>
        <v>-25.582999999999998</v>
      </c>
      <c r="AY42" s="1">
        <f>ROUND(AbsDiff!AY42,3)</f>
        <v>0</v>
      </c>
      <c r="AZ42" s="1">
        <f>ROUND(AbsDiff!AZ42,3)</f>
        <v>0</v>
      </c>
      <c r="BA42" s="1">
        <f>ROUND(AbsDiff!BA42,3)</f>
        <v>0</v>
      </c>
      <c r="BB42" s="1">
        <f>ROUND(AbsDiff!BB42,3)</f>
        <v>-1.5149999999999999</v>
      </c>
      <c r="BC42" s="1">
        <f>ROUND(AbsDiff!BC42,3)</f>
        <v>0</v>
      </c>
      <c r="BD42" s="1">
        <f>ROUND(AbsDiff!BD42,3)</f>
        <v>0</v>
      </c>
      <c r="BE42" s="1">
        <f>ROUND(AbsDiff!BE42,3)</f>
        <v>0</v>
      </c>
      <c r="BF42" s="1">
        <f>ROUND(AbsDiff!BF42,3)</f>
        <v>0</v>
      </c>
      <c r="BG42" s="1" t="e">
        <f>ROUND(AbsDiff!BG42,3)</f>
        <v>#VALUE!</v>
      </c>
      <c r="BH42" s="1">
        <f>ROUND(AbsDiff!BH42,3)</f>
        <v>0</v>
      </c>
      <c r="BI42" s="1">
        <f>ROUND(AbsDiff!BI42,3)</f>
        <v>0</v>
      </c>
      <c r="BJ42" s="1">
        <f>ROUND(AbsDiff!BJ42,3)</f>
        <v>0</v>
      </c>
      <c r="BK42" s="1">
        <f>ROUND(AbsDiff!BK42,3)</f>
        <v>0</v>
      </c>
      <c r="BL42" s="1">
        <f>ROUND(AbsDiff!BL42,3)</f>
        <v>0</v>
      </c>
      <c r="BM42" s="1">
        <f>ROUND(AbsDiff!BM42,3)</f>
        <v>0</v>
      </c>
      <c r="BN42" s="1">
        <f>ROUND(AbsDiff!BN42,3)</f>
        <v>0</v>
      </c>
      <c r="BO42" s="1">
        <f>ROUND(AbsDiff!BO42,3)</f>
        <v>0</v>
      </c>
      <c r="BP42" s="1">
        <f>ROUND(AbsDiff!BP42,3)</f>
        <v>0</v>
      </c>
      <c r="BQ42" s="1">
        <f>ROUND(AbsDiff!BQ42,3)</f>
        <v>0</v>
      </c>
      <c r="BR42" s="1">
        <f>ROUND(AbsDiff!BR42,3)</f>
        <v>0</v>
      </c>
      <c r="BS42" s="1">
        <f>ROUND(AbsDiff!BS42,3)</f>
        <v>0</v>
      </c>
      <c r="BT42" s="1">
        <f>ROUND(AbsDiff!BT42,3)</f>
        <v>0</v>
      </c>
      <c r="BU42" s="1">
        <f>ROUND(AbsDiff!BU42,3)</f>
        <v>0</v>
      </c>
      <c r="BV42" s="1">
        <f>ROUND(AbsDiff!BV42,3)</f>
        <v>0</v>
      </c>
      <c r="BW42" s="1">
        <f>ROUND(AbsDiff!BW42,3)</f>
        <v>0</v>
      </c>
      <c r="BX42" s="1">
        <f>ROUND(AbsDiff!BX42,3)</f>
        <v>0</v>
      </c>
      <c r="BY42" s="1">
        <f>ROUND(AbsDiff!BY42,3)</f>
        <v>0</v>
      </c>
      <c r="BZ42" s="1">
        <f>ROUND(AbsDiff!BZ42,3)</f>
        <v>0</v>
      </c>
      <c r="CA42" s="1">
        <f>ROUND(AbsDiff!CA42,3)</f>
        <v>0</v>
      </c>
      <c r="CB42" s="1">
        <f>ROUND(AbsDiff!CB42,3)</f>
        <v>0</v>
      </c>
    </row>
    <row r="43" spans="1:80" x14ac:dyDescent="0.2">
      <c r="A43" s="1">
        <f>ROUND(AbsDiff!A43,3)</f>
        <v>0</v>
      </c>
      <c r="B43" s="1">
        <f>ROUND(AbsDiff!B43,3)</f>
        <v>0</v>
      </c>
      <c r="C43" s="1">
        <f>ROUND(AbsDiff!C43,3)</f>
        <v>0</v>
      </c>
      <c r="D43" s="1">
        <f>ROUND(AbsDiff!D43,3)</f>
        <v>0</v>
      </c>
      <c r="E43" s="1">
        <f>ROUND(AbsDiff!E43,3)</f>
        <v>0</v>
      </c>
      <c r="F43" s="1">
        <f>ROUND(AbsDiff!F43,3)</f>
        <v>0</v>
      </c>
      <c r="G43" s="1">
        <f>ROUND(AbsDiff!G43,3)</f>
        <v>0</v>
      </c>
      <c r="H43" s="1">
        <f>ROUND(AbsDiff!H43,3)</f>
        <v>0</v>
      </c>
      <c r="I43" s="1">
        <f>ROUND(AbsDiff!I43,3)</f>
        <v>0</v>
      </c>
      <c r="J43" s="1">
        <f>ROUND(AbsDiff!J43,3)</f>
        <v>0</v>
      </c>
      <c r="K43" s="1">
        <f>ROUND(AbsDiff!K43,3)</f>
        <v>0</v>
      </c>
      <c r="L43" s="1">
        <f>ROUND(AbsDiff!L43,3)</f>
        <v>0</v>
      </c>
      <c r="M43" s="1">
        <f>ROUND(AbsDiff!M43,3)</f>
        <v>0</v>
      </c>
      <c r="N43" s="1">
        <f>ROUND(AbsDiff!N43,3)</f>
        <v>0</v>
      </c>
      <c r="O43" s="1">
        <f>ROUND(AbsDiff!O43,3)</f>
        <v>0</v>
      </c>
      <c r="P43" s="1">
        <f>ROUND(AbsDiff!P43,3)</f>
        <v>0</v>
      </c>
      <c r="Q43" s="1">
        <f>ROUND(AbsDiff!Q43,3)</f>
        <v>0</v>
      </c>
      <c r="R43" s="1">
        <f>ROUND(AbsDiff!R43,3)</f>
        <v>-2E-3</v>
      </c>
      <c r="S43" s="1">
        <f>ROUND(AbsDiff!S43,3)</f>
        <v>0</v>
      </c>
      <c r="T43" s="1">
        <f>ROUND(AbsDiff!T43,3)</f>
        <v>0</v>
      </c>
      <c r="U43" s="1">
        <f>ROUND(AbsDiff!U43,3)</f>
        <v>0</v>
      </c>
      <c r="V43" s="1">
        <f>ROUND(AbsDiff!V43,3)</f>
        <v>0</v>
      </c>
      <c r="W43" s="1">
        <f>ROUND(AbsDiff!W43,3)</f>
        <v>0</v>
      </c>
      <c r="X43" s="1">
        <f>ROUND(AbsDiff!X43,3)</f>
        <v>0</v>
      </c>
      <c r="Y43" s="1">
        <f>ROUND(AbsDiff!Y43,3)</f>
        <v>0</v>
      </c>
      <c r="Z43" s="1">
        <f>ROUND(AbsDiff!Z43,3)</f>
        <v>0</v>
      </c>
      <c r="AA43" s="1">
        <f>ROUND(AbsDiff!AA43,3)</f>
        <v>0</v>
      </c>
      <c r="AB43" s="1">
        <f>ROUND(AbsDiff!AB43,3)</f>
        <v>0</v>
      </c>
      <c r="AC43" s="1">
        <f>ROUND(AbsDiff!AC43,3)</f>
        <v>0</v>
      </c>
      <c r="AD43" s="1">
        <f>ROUND(AbsDiff!AD43,3)</f>
        <v>0</v>
      </c>
      <c r="AE43" s="1">
        <f>ROUND(AbsDiff!AE43,3)</f>
        <v>0</v>
      </c>
      <c r="AF43" s="1">
        <f>ROUND(AbsDiff!AF43,3)</f>
        <v>0</v>
      </c>
      <c r="AG43" s="1">
        <f>ROUND(AbsDiff!AG43,3)</f>
        <v>0</v>
      </c>
      <c r="AH43" s="1">
        <f>ROUND(AbsDiff!AH43,3)</f>
        <v>0</v>
      </c>
      <c r="AI43" s="1">
        <f>ROUND(AbsDiff!AI43,3)</f>
        <v>0</v>
      </c>
      <c r="AJ43" s="1">
        <f>ROUND(AbsDiff!AJ43,3)</f>
        <v>0</v>
      </c>
      <c r="AK43" s="1">
        <f>ROUND(AbsDiff!AK43,3)</f>
        <v>0</v>
      </c>
      <c r="AL43" s="1">
        <f>ROUND(AbsDiff!AL43,3)</f>
        <v>0</v>
      </c>
      <c r="AM43" s="1">
        <f>ROUND(AbsDiff!AM43,3)</f>
        <v>0</v>
      </c>
      <c r="AN43" s="1">
        <f>ROUND(AbsDiff!AN43,3)</f>
        <v>0</v>
      </c>
      <c r="AO43" s="1">
        <f>ROUND(AbsDiff!AO43,3)</f>
        <v>0</v>
      </c>
      <c r="AP43" s="1">
        <f>ROUND(AbsDiff!AP43,3)</f>
        <v>0</v>
      </c>
      <c r="AQ43" s="1">
        <f>ROUND(AbsDiff!AQ43,3)</f>
        <v>0</v>
      </c>
      <c r="AR43" s="1">
        <f>ROUND(AbsDiff!AR43,3)</f>
        <v>0</v>
      </c>
      <c r="AS43" s="1">
        <f>ROUND(AbsDiff!AS43,3)</f>
        <v>0</v>
      </c>
      <c r="AT43" s="1">
        <f>ROUND(AbsDiff!AT43,3)</f>
        <v>0</v>
      </c>
      <c r="AU43" s="1">
        <f>ROUND(AbsDiff!AU43,3)</f>
        <v>0</v>
      </c>
      <c r="AV43" s="1">
        <f>ROUND(AbsDiff!AV43,3)</f>
        <v>-0.45500000000000002</v>
      </c>
      <c r="AW43" s="1">
        <f>ROUND(AbsDiff!AW43,3)</f>
        <v>0</v>
      </c>
      <c r="AX43" s="1" t="e">
        <f>ROUND(AbsDiff!AX43,3)</f>
        <v>#VALUE!</v>
      </c>
      <c r="AY43" s="1">
        <f>ROUND(AbsDiff!AY43,3)</f>
        <v>0</v>
      </c>
      <c r="AZ43" s="1">
        <f>ROUND(AbsDiff!AZ43,3)</f>
        <v>0</v>
      </c>
      <c r="BA43" s="1">
        <f>ROUND(AbsDiff!BA43,3)</f>
        <v>0</v>
      </c>
      <c r="BB43" s="1">
        <f>ROUND(AbsDiff!BB43,3)</f>
        <v>-1.7829999999999999</v>
      </c>
      <c r="BC43" s="1">
        <f>ROUND(AbsDiff!BC43,3)</f>
        <v>0</v>
      </c>
      <c r="BD43" s="1">
        <f>ROUND(AbsDiff!BD43,3)</f>
        <v>0</v>
      </c>
      <c r="BE43" s="1">
        <f>ROUND(AbsDiff!BE43,3)</f>
        <v>0</v>
      </c>
      <c r="BF43" s="1">
        <f>ROUND(AbsDiff!BF43,3)</f>
        <v>0</v>
      </c>
      <c r="BG43" s="1">
        <f>ROUND(AbsDiff!BG43,3)</f>
        <v>0</v>
      </c>
      <c r="BH43" s="1">
        <f>ROUND(AbsDiff!BH43,3)</f>
        <v>0</v>
      </c>
      <c r="BI43" s="1">
        <f>ROUND(AbsDiff!BI43,3)</f>
        <v>0</v>
      </c>
      <c r="BJ43" s="1">
        <f>ROUND(AbsDiff!BJ43,3)</f>
        <v>0</v>
      </c>
      <c r="BK43" s="1">
        <f>ROUND(AbsDiff!BK43,3)</f>
        <v>0</v>
      </c>
      <c r="BL43" s="1">
        <f>ROUND(AbsDiff!BL43,3)</f>
        <v>0</v>
      </c>
      <c r="BM43" s="1">
        <f>ROUND(AbsDiff!BM43,3)</f>
        <v>0</v>
      </c>
      <c r="BN43" s="1">
        <f>ROUND(AbsDiff!BN43,3)</f>
        <v>0</v>
      </c>
      <c r="BO43" s="1">
        <f>ROUND(AbsDiff!BO43,3)</f>
        <v>0</v>
      </c>
      <c r="BP43" s="1">
        <f>ROUND(AbsDiff!BP43,3)</f>
        <v>0</v>
      </c>
      <c r="BQ43" s="1">
        <f>ROUND(AbsDiff!BQ43,3)</f>
        <v>0</v>
      </c>
      <c r="BR43" s="1">
        <f>ROUND(AbsDiff!BR43,3)</f>
        <v>0</v>
      </c>
      <c r="BS43" s="1">
        <f>ROUND(AbsDiff!BS43,3)</f>
        <v>0</v>
      </c>
      <c r="BT43" s="1">
        <f>ROUND(AbsDiff!BT43,3)</f>
        <v>0</v>
      </c>
      <c r="BU43" s="1">
        <f>ROUND(AbsDiff!BU43,3)</f>
        <v>0</v>
      </c>
      <c r="BV43" s="1">
        <f>ROUND(AbsDiff!BV43,3)</f>
        <v>0</v>
      </c>
      <c r="BW43" s="1">
        <f>ROUND(AbsDiff!BW43,3)</f>
        <v>0</v>
      </c>
      <c r="BX43" s="1">
        <f>ROUND(AbsDiff!BX43,3)</f>
        <v>0</v>
      </c>
      <c r="BY43" s="1">
        <f>ROUND(AbsDiff!BY43,3)</f>
        <v>0</v>
      </c>
      <c r="BZ43" s="1">
        <f>ROUND(AbsDiff!BZ43,3)</f>
        <v>0</v>
      </c>
      <c r="CA43" s="1">
        <f>ROUND(AbsDiff!CA43,3)</f>
        <v>0</v>
      </c>
      <c r="CB43" s="1">
        <f>ROUND(AbsDiff!CB43,3)</f>
        <v>0</v>
      </c>
    </row>
    <row r="44" spans="1:80" x14ac:dyDescent="0.2">
      <c r="A44" s="1">
        <f>ROUND(AbsDiff!A44,3)</f>
        <v>0</v>
      </c>
      <c r="B44" s="1">
        <f>ROUND(AbsDiff!B44,3)</f>
        <v>0</v>
      </c>
      <c r="C44" s="1">
        <f>ROUND(AbsDiff!C44,3)</f>
        <v>0</v>
      </c>
      <c r="D44" s="1">
        <f>ROUND(AbsDiff!D44,3)</f>
        <v>0</v>
      </c>
      <c r="E44" s="1">
        <f>ROUND(AbsDiff!E44,3)</f>
        <v>0</v>
      </c>
      <c r="F44" s="1">
        <f>ROUND(AbsDiff!F44,3)</f>
        <v>0</v>
      </c>
      <c r="G44" s="1">
        <f>ROUND(AbsDiff!G44,3)</f>
        <v>0</v>
      </c>
      <c r="H44" s="1">
        <f>ROUND(AbsDiff!H44,3)</f>
        <v>0</v>
      </c>
      <c r="I44" s="1">
        <f>ROUND(AbsDiff!I44,3)</f>
        <v>0</v>
      </c>
      <c r="J44" s="1">
        <f>ROUND(AbsDiff!J44,3)</f>
        <v>0</v>
      </c>
      <c r="K44" s="1">
        <f>ROUND(AbsDiff!K44,3)</f>
        <v>0</v>
      </c>
      <c r="L44" s="1">
        <f>ROUND(AbsDiff!L44,3)</f>
        <v>0</v>
      </c>
      <c r="M44" s="1">
        <f>ROUND(AbsDiff!M44,3)</f>
        <v>0</v>
      </c>
      <c r="N44" s="1">
        <f>ROUND(AbsDiff!N44,3)</f>
        <v>0</v>
      </c>
      <c r="O44" s="1">
        <f>ROUND(AbsDiff!O44,3)</f>
        <v>0</v>
      </c>
      <c r="P44" s="1">
        <f>ROUND(AbsDiff!P44,3)</f>
        <v>0</v>
      </c>
      <c r="Q44" s="1">
        <f>ROUND(AbsDiff!Q44,3)</f>
        <v>0</v>
      </c>
      <c r="R44" s="1">
        <f>ROUND(AbsDiff!R44,3)</f>
        <v>-3.0000000000000001E-3</v>
      </c>
      <c r="S44" s="1">
        <f>ROUND(AbsDiff!S44,3)</f>
        <v>0</v>
      </c>
      <c r="T44" s="1">
        <f>ROUND(AbsDiff!T44,3)</f>
        <v>0</v>
      </c>
      <c r="U44" s="1">
        <f>ROUND(AbsDiff!U44,3)</f>
        <v>0</v>
      </c>
      <c r="V44" s="1">
        <f>ROUND(AbsDiff!V44,3)</f>
        <v>0</v>
      </c>
      <c r="W44" s="1">
        <f>ROUND(AbsDiff!W44,3)</f>
        <v>0</v>
      </c>
      <c r="X44" s="1">
        <f>ROUND(AbsDiff!X44,3)</f>
        <v>0</v>
      </c>
      <c r="Y44" s="1">
        <f>ROUND(AbsDiff!Y44,3)</f>
        <v>0</v>
      </c>
      <c r="Z44" s="1">
        <f>ROUND(AbsDiff!Z44,3)</f>
        <v>0</v>
      </c>
      <c r="AA44" s="1">
        <f>ROUND(AbsDiff!AA44,3)</f>
        <v>0</v>
      </c>
      <c r="AB44" s="1">
        <f>ROUND(AbsDiff!AB44,3)</f>
        <v>0</v>
      </c>
      <c r="AC44" s="1">
        <f>ROUND(AbsDiff!AC44,3)</f>
        <v>0</v>
      </c>
      <c r="AD44" s="1">
        <f>ROUND(AbsDiff!AD44,3)</f>
        <v>0</v>
      </c>
      <c r="AE44" s="1">
        <f>ROUND(AbsDiff!AE44,3)</f>
        <v>0</v>
      </c>
      <c r="AF44" s="1">
        <f>ROUND(AbsDiff!AF44,3)</f>
        <v>0</v>
      </c>
      <c r="AG44" s="1">
        <f>ROUND(AbsDiff!AG44,3)</f>
        <v>0</v>
      </c>
      <c r="AH44" s="1">
        <f>ROUND(AbsDiff!AH44,3)</f>
        <v>0</v>
      </c>
      <c r="AI44" s="1">
        <f>ROUND(AbsDiff!AI44,3)</f>
        <v>0</v>
      </c>
      <c r="AJ44" s="1">
        <f>ROUND(AbsDiff!AJ44,3)</f>
        <v>0</v>
      </c>
      <c r="AK44" s="1">
        <f>ROUND(AbsDiff!AK44,3)</f>
        <v>0</v>
      </c>
      <c r="AL44" s="1">
        <f>ROUND(AbsDiff!AL44,3)</f>
        <v>0</v>
      </c>
      <c r="AM44" s="1">
        <f>ROUND(AbsDiff!AM44,3)</f>
        <v>0</v>
      </c>
      <c r="AN44" s="1">
        <f>ROUND(AbsDiff!AN44,3)</f>
        <v>0</v>
      </c>
      <c r="AO44" s="1">
        <f>ROUND(AbsDiff!AO44,3)</f>
        <v>0</v>
      </c>
      <c r="AP44" s="1">
        <f>ROUND(AbsDiff!AP44,3)</f>
        <v>0</v>
      </c>
      <c r="AQ44" s="1">
        <f>ROUND(AbsDiff!AQ44,3)</f>
        <v>0</v>
      </c>
      <c r="AR44" s="1">
        <f>ROUND(AbsDiff!AR44,3)</f>
        <v>0</v>
      </c>
      <c r="AS44" s="1">
        <f>ROUND(AbsDiff!AS44,3)</f>
        <v>0</v>
      </c>
      <c r="AT44" s="1">
        <f>ROUND(AbsDiff!AT44,3)</f>
        <v>0</v>
      </c>
      <c r="AU44" s="1">
        <f>ROUND(AbsDiff!AU44,3)</f>
        <v>0</v>
      </c>
      <c r="AV44" s="1">
        <f>ROUND(AbsDiff!AV44,3)</f>
        <v>1.667</v>
      </c>
      <c r="AW44" s="1">
        <f>ROUND(AbsDiff!AW44,3)</f>
        <v>0</v>
      </c>
      <c r="AX44" s="1" t="e">
        <f>ROUND(AbsDiff!AX44,3)</f>
        <v>#VALUE!</v>
      </c>
      <c r="AY44" s="1">
        <f>ROUND(AbsDiff!AY44,3)</f>
        <v>0</v>
      </c>
      <c r="AZ44" s="1">
        <f>ROUND(AbsDiff!AZ44,3)</f>
        <v>0</v>
      </c>
      <c r="BA44" s="1">
        <f>ROUND(AbsDiff!BA44,3)</f>
        <v>0</v>
      </c>
      <c r="BB44" s="1">
        <f>ROUND(AbsDiff!BB44,3)</f>
        <v>-1.5629999999999999</v>
      </c>
      <c r="BC44" s="1">
        <f>ROUND(AbsDiff!BC44,3)</f>
        <v>0</v>
      </c>
      <c r="BD44" s="1">
        <f>ROUND(AbsDiff!BD44,3)</f>
        <v>0</v>
      </c>
      <c r="BE44" s="1">
        <f>ROUND(AbsDiff!BE44,3)</f>
        <v>0</v>
      </c>
      <c r="BF44" s="1">
        <f>ROUND(AbsDiff!BF44,3)</f>
        <v>0</v>
      </c>
      <c r="BG44" s="1">
        <f>ROUND(AbsDiff!BG44,3)</f>
        <v>0</v>
      </c>
      <c r="BH44" s="1">
        <f>ROUND(AbsDiff!BH44,3)</f>
        <v>0</v>
      </c>
      <c r="BI44" s="1">
        <f>ROUND(AbsDiff!BI44,3)</f>
        <v>0</v>
      </c>
      <c r="BJ44" s="1">
        <f>ROUND(AbsDiff!BJ44,3)</f>
        <v>0</v>
      </c>
      <c r="BK44" s="1">
        <f>ROUND(AbsDiff!BK44,3)</f>
        <v>0</v>
      </c>
      <c r="BL44" s="1">
        <f>ROUND(AbsDiff!BL44,3)</f>
        <v>0</v>
      </c>
      <c r="BM44" s="1">
        <f>ROUND(AbsDiff!BM44,3)</f>
        <v>0</v>
      </c>
      <c r="BN44" s="1">
        <f>ROUND(AbsDiff!BN44,3)</f>
        <v>0</v>
      </c>
      <c r="BO44" s="1">
        <f>ROUND(AbsDiff!BO44,3)</f>
        <v>0</v>
      </c>
      <c r="BP44" s="1">
        <f>ROUND(AbsDiff!BP44,3)</f>
        <v>0</v>
      </c>
      <c r="BQ44" s="1">
        <f>ROUND(AbsDiff!BQ44,3)</f>
        <v>0</v>
      </c>
      <c r="BR44" s="1">
        <f>ROUND(AbsDiff!BR44,3)</f>
        <v>0</v>
      </c>
      <c r="BS44" s="1">
        <f>ROUND(AbsDiff!BS44,3)</f>
        <v>0</v>
      </c>
      <c r="BT44" s="1">
        <f>ROUND(AbsDiff!BT44,3)</f>
        <v>0</v>
      </c>
      <c r="BU44" s="1">
        <f>ROUND(AbsDiff!BU44,3)</f>
        <v>0</v>
      </c>
      <c r="BV44" s="1">
        <f>ROUND(AbsDiff!BV44,3)</f>
        <v>0</v>
      </c>
      <c r="BW44" s="1">
        <f>ROUND(AbsDiff!BW44,3)</f>
        <v>0</v>
      </c>
      <c r="BX44" s="1">
        <f>ROUND(AbsDiff!BX44,3)</f>
        <v>0</v>
      </c>
      <c r="BY44" s="1">
        <f>ROUND(AbsDiff!BY44,3)</f>
        <v>0</v>
      </c>
      <c r="BZ44" s="1">
        <f>ROUND(AbsDiff!BZ44,3)</f>
        <v>0</v>
      </c>
      <c r="CA44" s="1">
        <f>ROUND(AbsDiff!CA44,3)</f>
        <v>0</v>
      </c>
      <c r="CB44" s="1">
        <f>ROUND(AbsDiff!CB44,3)</f>
        <v>0</v>
      </c>
    </row>
    <row r="45" spans="1:80" x14ac:dyDescent="0.2">
      <c r="A45" s="1">
        <f>ROUND(AbsDiff!A45,3)</f>
        <v>0</v>
      </c>
      <c r="B45" s="1">
        <f>ROUND(AbsDiff!B45,3)</f>
        <v>0</v>
      </c>
      <c r="C45" s="1">
        <f>ROUND(AbsDiff!C45,3)</f>
        <v>0</v>
      </c>
      <c r="D45" s="1">
        <f>ROUND(AbsDiff!D45,3)</f>
        <v>0</v>
      </c>
      <c r="E45" s="1">
        <f>ROUND(AbsDiff!E45,3)</f>
        <v>0</v>
      </c>
      <c r="F45" s="1">
        <f>ROUND(AbsDiff!F45,3)</f>
        <v>0</v>
      </c>
      <c r="G45" s="1">
        <f>ROUND(AbsDiff!G45,3)</f>
        <v>0</v>
      </c>
      <c r="H45" s="1">
        <f>ROUND(AbsDiff!H45,3)</f>
        <v>0</v>
      </c>
      <c r="I45" s="1">
        <f>ROUND(AbsDiff!I45,3)</f>
        <v>0</v>
      </c>
      <c r="J45" s="1">
        <f>ROUND(AbsDiff!J45,3)</f>
        <v>0</v>
      </c>
      <c r="K45" s="1">
        <f>ROUND(AbsDiff!K45,3)</f>
        <v>0</v>
      </c>
      <c r="L45" s="1">
        <f>ROUND(AbsDiff!L45,3)</f>
        <v>0</v>
      </c>
      <c r="M45" s="1">
        <f>ROUND(AbsDiff!M45,3)</f>
        <v>0</v>
      </c>
      <c r="N45" s="1">
        <f>ROUND(AbsDiff!N45,3)</f>
        <v>0</v>
      </c>
      <c r="O45" s="1">
        <f>ROUND(AbsDiff!O45,3)</f>
        <v>0</v>
      </c>
      <c r="P45" s="1">
        <f>ROUND(AbsDiff!P45,3)</f>
        <v>0</v>
      </c>
      <c r="Q45" s="1">
        <f>ROUND(AbsDiff!Q45,3)</f>
        <v>0</v>
      </c>
      <c r="R45" s="1">
        <f>ROUND(AbsDiff!R45,3)</f>
        <v>-3.0000000000000001E-3</v>
      </c>
      <c r="S45" s="1">
        <f>ROUND(AbsDiff!S45,3)</f>
        <v>0</v>
      </c>
      <c r="T45" s="1">
        <f>ROUND(AbsDiff!T45,3)</f>
        <v>0</v>
      </c>
      <c r="U45" s="1">
        <f>ROUND(AbsDiff!U45,3)</f>
        <v>0</v>
      </c>
      <c r="V45" s="1">
        <f>ROUND(AbsDiff!V45,3)</f>
        <v>0</v>
      </c>
      <c r="W45" s="1">
        <f>ROUND(AbsDiff!W45,3)</f>
        <v>0</v>
      </c>
      <c r="X45" s="1">
        <f>ROUND(AbsDiff!X45,3)</f>
        <v>0</v>
      </c>
      <c r="Y45" s="1">
        <f>ROUND(AbsDiff!Y45,3)</f>
        <v>0</v>
      </c>
      <c r="Z45" s="1">
        <f>ROUND(AbsDiff!Z45,3)</f>
        <v>0</v>
      </c>
      <c r="AA45" s="1">
        <f>ROUND(AbsDiff!AA45,3)</f>
        <v>0</v>
      </c>
      <c r="AB45" s="1">
        <f>ROUND(AbsDiff!AB45,3)</f>
        <v>0</v>
      </c>
      <c r="AC45" s="1">
        <f>ROUND(AbsDiff!AC45,3)</f>
        <v>0</v>
      </c>
      <c r="AD45" s="1">
        <f>ROUND(AbsDiff!AD45,3)</f>
        <v>0</v>
      </c>
      <c r="AE45" s="1">
        <f>ROUND(AbsDiff!AE45,3)</f>
        <v>0</v>
      </c>
      <c r="AF45" s="1">
        <f>ROUND(AbsDiff!AF45,3)</f>
        <v>0</v>
      </c>
      <c r="AG45" s="1">
        <f>ROUND(AbsDiff!AG45,3)</f>
        <v>0</v>
      </c>
      <c r="AH45" s="1">
        <f>ROUND(AbsDiff!AH45,3)</f>
        <v>0</v>
      </c>
      <c r="AI45" s="1">
        <f>ROUND(AbsDiff!AI45,3)</f>
        <v>0</v>
      </c>
      <c r="AJ45" s="1">
        <f>ROUND(AbsDiff!AJ45,3)</f>
        <v>0</v>
      </c>
      <c r="AK45" s="1">
        <f>ROUND(AbsDiff!AK45,3)</f>
        <v>0</v>
      </c>
      <c r="AL45" s="1">
        <f>ROUND(AbsDiff!AL45,3)</f>
        <v>0</v>
      </c>
      <c r="AM45" s="1">
        <f>ROUND(AbsDiff!AM45,3)</f>
        <v>0</v>
      </c>
      <c r="AN45" s="1">
        <f>ROUND(AbsDiff!AN45,3)</f>
        <v>0</v>
      </c>
      <c r="AO45" s="1">
        <f>ROUND(AbsDiff!AO45,3)</f>
        <v>0</v>
      </c>
      <c r="AP45" s="1">
        <f>ROUND(AbsDiff!AP45,3)</f>
        <v>0</v>
      </c>
      <c r="AQ45" s="1">
        <f>ROUND(AbsDiff!AQ45,3)</f>
        <v>0</v>
      </c>
      <c r="AR45" s="1">
        <f>ROUND(AbsDiff!AR45,3)</f>
        <v>0</v>
      </c>
      <c r="AS45" s="1">
        <f>ROUND(AbsDiff!AS45,3)</f>
        <v>0</v>
      </c>
      <c r="AT45" s="1">
        <f>ROUND(AbsDiff!AT45,3)</f>
        <v>0</v>
      </c>
      <c r="AU45" s="1">
        <f>ROUND(AbsDiff!AU45,3)</f>
        <v>0</v>
      </c>
      <c r="AV45" s="1">
        <f>ROUND(AbsDiff!AV45,3)</f>
        <v>-0.186</v>
      </c>
      <c r="AW45" s="1">
        <f>ROUND(AbsDiff!AW45,3)</f>
        <v>0</v>
      </c>
      <c r="AX45" s="1" t="e">
        <f>ROUND(AbsDiff!AX45,3)</f>
        <v>#VALUE!</v>
      </c>
      <c r="AY45" s="1">
        <f>ROUND(AbsDiff!AY45,3)</f>
        <v>0</v>
      </c>
      <c r="AZ45" s="1">
        <f>ROUND(AbsDiff!AZ45,3)</f>
        <v>0</v>
      </c>
      <c r="BA45" s="1">
        <f>ROUND(AbsDiff!BA45,3)</f>
        <v>0</v>
      </c>
      <c r="BB45" s="1">
        <f>ROUND(AbsDiff!BB45,3)</f>
        <v>-1.9039999999999999</v>
      </c>
      <c r="BC45" s="1">
        <f>ROUND(AbsDiff!BC45,3)</f>
        <v>0</v>
      </c>
      <c r="BD45" s="1">
        <f>ROUND(AbsDiff!BD45,3)</f>
        <v>0</v>
      </c>
      <c r="BE45" s="1">
        <f>ROUND(AbsDiff!BE45,3)</f>
        <v>0</v>
      </c>
      <c r="BF45" s="1">
        <f>ROUND(AbsDiff!BF45,3)</f>
        <v>0</v>
      </c>
      <c r="BG45" s="1">
        <f>ROUND(AbsDiff!BG45,3)</f>
        <v>0</v>
      </c>
      <c r="BH45" s="1">
        <f>ROUND(AbsDiff!BH45,3)</f>
        <v>0</v>
      </c>
      <c r="BI45" s="1">
        <f>ROUND(AbsDiff!BI45,3)</f>
        <v>0</v>
      </c>
      <c r="BJ45" s="1">
        <f>ROUND(AbsDiff!BJ45,3)</f>
        <v>0</v>
      </c>
      <c r="BK45" s="1">
        <f>ROUND(AbsDiff!BK45,3)</f>
        <v>0</v>
      </c>
      <c r="BL45" s="1">
        <f>ROUND(AbsDiff!BL45,3)</f>
        <v>0</v>
      </c>
      <c r="BM45" s="1">
        <f>ROUND(AbsDiff!BM45,3)</f>
        <v>0</v>
      </c>
      <c r="BN45" s="1">
        <f>ROUND(AbsDiff!BN45,3)</f>
        <v>0</v>
      </c>
      <c r="BO45" s="1">
        <f>ROUND(AbsDiff!BO45,3)</f>
        <v>0</v>
      </c>
      <c r="BP45" s="1">
        <f>ROUND(AbsDiff!BP45,3)</f>
        <v>0</v>
      </c>
      <c r="BQ45" s="1">
        <f>ROUND(AbsDiff!BQ45,3)</f>
        <v>0</v>
      </c>
      <c r="BR45" s="1">
        <f>ROUND(AbsDiff!BR45,3)</f>
        <v>0</v>
      </c>
      <c r="BS45" s="1">
        <f>ROUND(AbsDiff!BS45,3)</f>
        <v>0</v>
      </c>
      <c r="BT45" s="1">
        <f>ROUND(AbsDiff!BT45,3)</f>
        <v>0</v>
      </c>
      <c r="BU45" s="1">
        <f>ROUND(AbsDiff!BU45,3)</f>
        <v>0</v>
      </c>
      <c r="BV45" s="1">
        <f>ROUND(AbsDiff!BV45,3)</f>
        <v>0</v>
      </c>
      <c r="BW45" s="1">
        <f>ROUND(AbsDiff!BW45,3)</f>
        <v>0</v>
      </c>
      <c r="BX45" s="1">
        <f>ROUND(AbsDiff!BX45,3)</f>
        <v>0</v>
      </c>
      <c r="BY45" s="1">
        <f>ROUND(AbsDiff!BY45,3)</f>
        <v>0</v>
      </c>
      <c r="BZ45" s="1">
        <f>ROUND(AbsDiff!BZ45,3)</f>
        <v>0</v>
      </c>
      <c r="CA45" s="1">
        <f>ROUND(AbsDiff!CA45,3)</f>
        <v>0</v>
      </c>
      <c r="CB45" s="1">
        <f>ROUND(AbsDiff!CB45,3)</f>
        <v>0</v>
      </c>
    </row>
    <row r="46" spans="1:80" x14ac:dyDescent="0.2">
      <c r="A46" s="1">
        <f>ROUND(AbsDiff!A46,3)</f>
        <v>0</v>
      </c>
      <c r="B46" s="1">
        <f>ROUND(AbsDiff!B46,3)</f>
        <v>0</v>
      </c>
      <c r="C46" s="1">
        <f>ROUND(AbsDiff!C46,3)</f>
        <v>0</v>
      </c>
      <c r="D46" s="1">
        <f>ROUND(AbsDiff!D46,3)</f>
        <v>0</v>
      </c>
      <c r="E46" s="1">
        <f>ROUND(AbsDiff!E46,3)</f>
        <v>0</v>
      </c>
      <c r="F46" s="1">
        <f>ROUND(AbsDiff!F46,3)</f>
        <v>0</v>
      </c>
      <c r="G46" s="1">
        <f>ROUND(AbsDiff!G46,3)</f>
        <v>0</v>
      </c>
      <c r="H46" s="1">
        <f>ROUND(AbsDiff!H46,3)</f>
        <v>0</v>
      </c>
      <c r="I46" s="1">
        <f>ROUND(AbsDiff!I46,3)</f>
        <v>0</v>
      </c>
      <c r="J46" s="1">
        <f>ROUND(AbsDiff!J46,3)</f>
        <v>0</v>
      </c>
      <c r="K46" s="1">
        <f>ROUND(AbsDiff!K46,3)</f>
        <v>0</v>
      </c>
      <c r="L46" s="1">
        <f>ROUND(AbsDiff!L46,3)</f>
        <v>0</v>
      </c>
      <c r="M46" s="1">
        <f>ROUND(AbsDiff!M46,3)</f>
        <v>0</v>
      </c>
      <c r="N46" s="1">
        <f>ROUND(AbsDiff!N46,3)</f>
        <v>0</v>
      </c>
      <c r="O46" s="1">
        <f>ROUND(AbsDiff!O46,3)</f>
        <v>0</v>
      </c>
      <c r="P46" s="1">
        <f>ROUND(AbsDiff!P46,3)</f>
        <v>0</v>
      </c>
      <c r="Q46" s="1">
        <f>ROUND(AbsDiff!Q46,3)</f>
        <v>0</v>
      </c>
      <c r="R46" s="1">
        <f>ROUND(AbsDiff!R46,3)</f>
        <v>-3.0000000000000001E-3</v>
      </c>
      <c r="S46" s="1">
        <f>ROUND(AbsDiff!S46,3)</f>
        <v>0</v>
      </c>
      <c r="T46" s="1">
        <f>ROUND(AbsDiff!T46,3)</f>
        <v>0</v>
      </c>
      <c r="U46" s="1">
        <f>ROUND(AbsDiff!U46,3)</f>
        <v>0</v>
      </c>
      <c r="V46" s="1">
        <f>ROUND(AbsDiff!V46,3)</f>
        <v>0</v>
      </c>
      <c r="W46" s="1">
        <f>ROUND(AbsDiff!W46,3)</f>
        <v>0</v>
      </c>
      <c r="X46" s="1">
        <f>ROUND(AbsDiff!X46,3)</f>
        <v>0</v>
      </c>
      <c r="Y46" s="1">
        <f>ROUND(AbsDiff!Y46,3)</f>
        <v>0</v>
      </c>
      <c r="Z46" s="1">
        <f>ROUND(AbsDiff!Z46,3)</f>
        <v>0</v>
      </c>
      <c r="AA46" s="1">
        <f>ROUND(AbsDiff!AA46,3)</f>
        <v>0</v>
      </c>
      <c r="AB46" s="1">
        <f>ROUND(AbsDiff!AB46,3)</f>
        <v>0</v>
      </c>
      <c r="AC46" s="1">
        <f>ROUND(AbsDiff!AC46,3)</f>
        <v>0</v>
      </c>
      <c r="AD46" s="1">
        <f>ROUND(AbsDiff!AD46,3)</f>
        <v>0</v>
      </c>
      <c r="AE46" s="1">
        <f>ROUND(AbsDiff!AE46,3)</f>
        <v>0</v>
      </c>
      <c r="AF46" s="1">
        <f>ROUND(AbsDiff!AF46,3)</f>
        <v>0</v>
      </c>
      <c r="AG46" s="1">
        <f>ROUND(AbsDiff!AG46,3)</f>
        <v>0</v>
      </c>
      <c r="AH46" s="1">
        <f>ROUND(AbsDiff!AH46,3)</f>
        <v>0</v>
      </c>
      <c r="AI46" s="1">
        <f>ROUND(AbsDiff!AI46,3)</f>
        <v>0</v>
      </c>
      <c r="AJ46" s="1">
        <f>ROUND(AbsDiff!AJ46,3)</f>
        <v>0</v>
      </c>
      <c r="AK46" s="1">
        <f>ROUND(AbsDiff!AK46,3)</f>
        <v>0</v>
      </c>
      <c r="AL46" s="1">
        <f>ROUND(AbsDiff!AL46,3)</f>
        <v>0</v>
      </c>
      <c r="AM46" s="1">
        <f>ROUND(AbsDiff!AM46,3)</f>
        <v>0</v>
      </c>
      <c r="AN46" s="1">
        <f>ROUND(AbsDiff!AN46,3)</f>
        <v>0</v>
      </c>
      <c r="AO46" s="1">
        <f>ROUND(AbsDiff!AO46,3)</f>
        <v>0</v>
      </c>
      <c r="AP46" s="1">
        <f>ROUND(AbsDiff!AP46,3)</f>
        <v>0</v>
      </c>
      <c r="AQ46" s="1">
        <f>ROUND(AbsDiff!AQ46,3)</f>
        <v>0</v>
      </c>
      <c r="AR46" s="1">
        <f>ROUND(AbsDiff!AR46,3)</f>
        <v>0</v>
      </c>
      <c r="AS46" s="1">
        <f>ROUND(AbsDiff!AS46,3)</f>
        <v>0</v>
      </c>
      <c r="AT46" s="1">
        <f>ROUND(AbsDiff!AT46,3)</f>
        <v>0</v>
      </c>
      <c r="AU46" s="1">
        <f>ROUND(AbsDiff!AU46,3)</f>
        <v>0</v>
      </c>
      <c r="AV46" s="1">
        <f>ROUND(AbsDiff!AV46,3)</f>
        <v>-0.184</v>
      </c>
      <c r="AW46" s="1">
        <f>ROUND(AbsDiff!AW46,3)</f>
        <v>0</v>
      </c>
      <c r="AX46" s="1" t="e">
        <f>ROUND(AbsDiff!AX46,3)</f>
        <v>#VALUE!</v>
      </c>
      <c r="AY46" s="1">
        <f>ROUND(AbsDiff!AY46,3)</f>
        <v>0</v>
      </c>
      <c r="AZ46" s="1">
        <f>ROUND(AbsDiff!AZ46,3)</f>
        <v>0</v>
      </c>
      <c r="BA46" s="1">
        <f>ROUND(AbsDiff!BA46,3)</f>
        <v>0</v>
      </c>
      <c r="BB46" s="1">
        <f>ROUND(AbsDiff!BB46,3)</f>
        <v>-1.853</v>
      </c>
      <c r="BC46" s="1">
        <f>ROUND(AbsDiff!BC46,3)</f>
        <v>0</v>
      </c>
      <c r="BD46" s="1">
        <f>ROUND(AbsDiff!BD46,3)</f>
        <v>0</v>
      </c>
      <c r="BE46" s="1">
        <f>ROUND(AbsDiff!BE46,3)</f>
        <v>0</v>
      </c>
      <c r="BF46" s="1">
        <f>ROUND(AbsDiff!BF46,3)</f>
        <v>0</v>
      </c>
      <c r="BG46" s="1">
        <f>ROUND(AbsDiff!BG46,3)</f>
        <v>0</v>
      </c>
      <c r="BH46" s="1">
        <f>ROUND(AbsDiff!BH46,3)</f>
        <v>0</v>
      </c>
      <c r="BI46" s="1">
        <f>ROUND(AbsDiff!BI46,3)</f>
        <v>0</v>
      </c>
      <c r="BJ46" s="1">
        <f>ROUND(AbsDiff!BJ46,3)</f>
        <v>0</v>
      </c>
      <c r="BK46" s="1">
        <f>ROUND(AbsDiff!BK46,3)</f>
        <v>0</v>
      </c>
      <c r="BL46" s="1">
        <f>ROUND(AbsDiff!BL46,3)</f>
        <v>0</v>
      </c>
      <c r="BM46" s="1">
        <f>ROUND(AbsDiff!BM46,3)</f>
        <v>0</v>
      </c>
      <c r="BN46" s="1">
        <f>ROUND(AbsDiff!BN46,3)</f>
        <v>0</v>
      </c>
      <c r="BO46" s="1">
        <f>ROUND(AbsDiff!BO46,3)</f>
        <v>0</v>
      </c>
      <c r="BP46" s="1">
        <f>ROUND(AbsDiff!BP46,3)</f>
        <v>0</v>
      </c>
      <c r="BQ46" s="1">
        <f>ROUND(AbsDiff!BQ46,3)</f>
        <v>0</v>
      </c>
      <c r="BR46" s="1">
        <f>ROUND(AbsDiff!BR46,3)</f>
        <v>0</v>
      </c>
      <c r="BS46" s="1">
        <f>ROUND(AbsDiff!BS46,3)</f>
        <v>0</v>
      </c>
      <c r="BT46" s="1">
        <f>ROUND(AbsDiff!BT46,3)</f>
        <v>0</v>
      </c>
      <c r="BU46" s="1">
        <f>ROUND(AbsDiff!BU46,3)</f>
        <v>0</v>
      </c>
      <c r="BV46" s="1">
        <f>ROUND(AbsDiff!BV46,3)</f>
        <v>0</v>
      </c>
      <c r="BW46" s="1">
        <f>ROUND(AbsDiff!BW46,3)</f>
        <v>0</v>
      </c>
      <c r="BX46" s="1">
        <f>ROUND(AbsDiff!BX46,3)</f>
        <v>0</v>
      </c>
      <c r="BY46" s="1">
        <f>ROUND(AbsDiff!BY46,3)</f>
        <v>0</v>
      </c>
      <c r="BZ46" s="1">
        <f>ROUND(AbsDiff!BZ46,3)</f>
        <v>0</v>
      </c>
      <c r="CA46" s="1">
        <f>ROUND(AbsDiff!CA46,3)</f>
        <v>0</v>
      </c>
      <c r="CB46" s="1">
        <f>ROUND(AbsDiff!CB46,3)</f>
        <v>0</v>
      </c>
    </row>
    <row r="47" spans="1:80" x14ac:dyDescent="0.2">
      <c r="A47" s="1">
        <f>ROUND(AbsDiff!A47,3)</f>
        <v>0</v>
      </c>
      <c r="B47" s="1">
        <f>ROUND(AbsDiff!B47,3)</f>
        <v>0</v>
      </c>
      <c r="C47" s="1">
        <f>ROUND(AbsDiff!C47,3)</f>
        <v>0</v>
      </c>
      <c r="D47" s="1">
        <f>ROUND(AbsDiff!D47,3)</f>
        <v>0</v>
      </c>
      <c r="E47" s="1">
        <f>ROUND(AbsDiff!E47,3)</f>
        <v>0</v>
      </c>
      <c r="F47" s="1">
        <f>ROUND(AbsDiff!F47,3)</f>
        <v>0</v>
      </c>
      <c r="G47" s="1">
        <f>ROUND(AbsDiff!G47,3)</f>
        <v>0</v>
      </c>
      <c r="H47" s="1">
        <f>ROUND(AbsDiff!H47,3)</f>
        <v>0</v>
      </c>
      <c r="I47" s="1">
        <f>ROUND(AbsDiff!I47,3)</f>
        <v>0</v>
      </c>
      <c r="J47" s="1">
        <f>ROUND(AbsDiff!J47,3)</f>
        <v>0</v>
      </c>
      <c r="K47" s="1">
        <f>ROUND(AbsDiff!K47,3)</f>
        <v>0</v>
      </c>
      <c r="L47" s="1">
        <f>ROUND(AbsDiff!L47,3)</f>
        <v>0</v>
      </c>
      <c r="M47" s="1">
        <f>ROUND(AbsDiff!M47,3)</f>
        <v>0</v>
      </c>
      <c r="N47" s="1">
        <f>ROUND(AbsDiff!N47,3)</f>
        <v>0</v>
      </c>
      <c r="O47" s="1">
        <f>ROUND(AbsDiff!O47,3)</f>
        <v>0</v>
      </c>
      <c r="P47" s="1">
        <f>ROUND(AbsDiff!P47,3)</f>
        <v>0</v>
      </c>
      <c r="Q47" s="1">
        <f>ROUND(AbsDiff!Q47,3)</f>
        <v>0</v>
      </c>
      <c r="R47" s="1">
        <f>ROUND(AbsDiff!R47,3)</f>
        <v>-3.0000000000000001E-3</v>
      </c>
      <c r="S47" s="1">
        <f>ROUND(AbsDiff!S47,3)</f>
        <v>0</v>
      </c>
      <c r="T47" s="1">
        <f>ROUND(AbsDiff!T47,3)</f>
        <v>0</v>
      </c>
      <c r="U47" s="1">
        <f>ROUND(AbsDiff!U47,3)</f>
        <v>0</v>
      </c>
      <c r="V47" s="1">
        <f>ROUND(AbsDiff!V47,3)</f>
        <v>0</v>
      </c>
      <c r="W47" s="1">
        <f>ROUND(AbsDiff!W47,3)</f>
        <v>0</v>
      </c>
      <c r="X47" s="1">
        <f>ROUND(AbsDiff!X47,3)</f>
        <v>0</v>
      </c>
      <c r="Y47" s="1">
        <f>ROUND(AbsDiff!Y47,3)</f>
        <v>0</v>
      </c>
      <c r="Z47" s="1">
        <f>ROUND(AbsDiff!Z47,3)</f>
        <v>0</v>
      </c>
      <c r="AA47" s="1">
        <f>ROUND(AbsDiff!AA47,3)</f>
        <v>0</v>
      </c>
      <c r="AB47" s="1">
        <f>ROUND(AbsDiff!AB47,3)</f>
        <v>0</v>
      </c>
      <c r="AC47" s="1">
        <f>ROUND(AbsDiff!AC47,3)</f>
        <v>0</v>
      </c>
      <c r="AD47" s="1">
        <f>ROUND(AbsDiff!AD47,3)</f>
        <v>0</v>
      </c>
      <c r="AE47" s="1">
        <f>ROUND(AbsDiff!AE47,3)</f>
        <v>0</v>
      </c>
      <c r="AF47" s="1">
        <f>ROUND(AbsDiff!AF47,3)</f>
        <v>0</v>
      </c>
      <c r="AG47" s="1">
        <f>ROUND(AbsDiff!AG47,3)</f>
        <v>0</v>
      </c>
      <c r="AH47" s="1">
        <f>ROUND(AbsDiff!AH47,3)</f>
        <v>0</v>
      </c>
      <c r="AI47" s="1">
        <f>ROUND(AbsDiff!AI47,3)</f>
        <v>0</v>
      </c>
      <c r="AJ47" s="1">
        <f>ROUND(AbsDiff!AJ47,3)</f>
        <v>0</v>
      </c>
      <c r="AK47" s="1">
        <f>ROUND(AbsDiff!AK47,3)</f>
        <v>0</v>
      </c>
      <c r="AL47" s="1">
        <f>ROUND(AbsDiff!AL47,3)</f>
        <v>0</v>
      </c>
      <c r="AM47" s="1">
        <f>ROUND(AbsDiff!AM47,3)</f>
        <v>0</v>
      </c>
      <c r="AN47" s="1">
        <f>ROUND(AbsDiff!AN47,3)</f>
        <v>0</v>
      </c>
      <c r="AO47" s="1">
        <f>ROUND(AbsDiff!AO47,3)</f>
        <v>0</v>
      </c>
      <c r="AP47" s="1">
        <f>ROUND(AbsDiff!AP47,3)</f>
        <v>0</v>
      </c>
      <c r="AQ47" s="1">
        <f>ROUND(AbsDiff!AQ47,3)</f>
        <v>0</v>
      </c>
      <c r="AR47" s="1">
        <f>ROUND(AbsDiff!AR47,3)</f>
        <v>0</v>
      </c>
      <c r="AS47" s="1">
        <f>ROUND(AbsDiff!AS47,3)</f>
        <v>0</v>
      </c>
      <c r="AT47" s="1">
        <f>ROUND(AbsDiff!AT47,3)</f>
        <v>0</v>
      </c>
      <c r="AU47" s="1">
        <f>ROUND(AbsDiff!AU47,3)</f>
        <v>0</v>
      </c>
      <c r="AV47" s="1">
        <f>ROUND(AbsDiff!AV47,3)</f>
        <v>1.7070000000000001</v>
      </c>
      <c r="AW47" s="1">
        <f>ROUND(AbsDiff!AW47,3)</f>
        <v>0</v>
      </c>
      <c r="AX47" s="1" t="e">
        <f>ROUND(AbsDiff!AX47,3)</f>
        <v>#VALUE!</v>
      </c>
      <c r="AY47" s="1">
        <f>ROUND(AbsDiff!AY47,3)</f>
        <v>0</v>
      </c>
      <c r="AZ47" s="1">
        <f>ROUND(AbsDiff!AZ47,3)</f>
        <v>0</v>
      </c>
      <c r="BA47" s="1">
        <f>ROUND(AbsDiff!BA47,3)</f>
        <v>0</v>
      </c>
      <c r="BB47" s="1">
        <f>ROUND(AbsDiff!BB47,3)</f>
        <v>-1.837</v>
      </c>
      <c r="BC47" s="1">
        <f>ROUND(AbsDiff!BC47,3)</f>
        <v>0</v>
      </c>
      <c r="BD47" s="1">
        <f>ROUND(AbsDiff!BD47,3)</f>
        <v>0</v>
      </c>
      <c r="BE47" s="1">
        <f>ROUND(AbsDiff!BE47,3)</f>
        <v>0</v>
      </c>
      <c r="BF47" s="1">
        <f>ROUND(AbsDiff!BF47,3)</f>
        <v>0</v>
      </c>
      <c r="BG47" s="1">
        <f>ROUND(AbsDiff!BG47,3)</f>
        <v>0</v>
      </c>
      <c r="BH47" s="1">
        <f>ROUND(AbsDiff!BH47,3)</f>
        <v>0</v>
      </c>
      <c r="BI47" s="1">
        <f>ROUND(AbsDiff!BI47,3)</f>
        <v>0</v>
      </c>
      <c r="BJ47" s="1">
        <f>ROUND(AbsDiff!BJ47,3)</f>
        <v>0</v>
      </c>
      <c r="BK47" s="1">
        <f>ROUND(AbsDiff!BK47,3)</f>
        <v>0</v>
      </c>
      <c r="BL47" s="1">
        <f>ROUND(AbsDiff!BL47,3)</f>
        <v>0</v>
      </c>
      <c r="BM47" s="1">
        <f>ROUND(AbsDiff!BM47,3)</f>
        <v>0</v>
      </c>
      <c r="BN47" s="1">
        <f>ROUND(AbsDiff!BN47,3)</f>
        <v>0</v>
      </c>
      <c r="BO47" s="1">
        <f>ROUND(AbsDiff!BO47,3)</f>
        <v>0</v>
      </c>
      <c r="BP47" s="1">
        <f>ROUND(AbsDiff!BP47,3)</f>
        <v>0</v>
      </c>
      <c r="BQ47" s="1">
        <f>ROUND(AbsDiff!BQ47,3)</f>
        <v>0</v>
      </c>
      <c r="BR47" s="1">
        <f>ROUND(AbsDiff!BR47,3)</f>
        <v>0</v>
      </c>
      <c r="BS47" s="1">
        <f>ROUND(AbsDiff!BS47,3)</f>
        <v>0</v>
      </c>
      <c r="BT47" s="1">
        <f>ROUND(AbsDiff!BT47,3)</f>
        <v>0</v>
      </c>
      <c r="BU47" s="1">
        <f>ROUND(AbsDiff!BU47,3)</f>
        <v>0</v>
      </c>
      <c r="BV47" s="1">
        <f>ROUND(AbsDiff!BV47,3)</f>
        <v>0</v>
      </c>
      <c r="BW47" s="1">
        <f>ROUND(AbsDiff!BW47,3)</f>
        <v>0</v>
      </c>
      <c r="BX47" s="1">
        <f>ROUND(AbsDiff!BX47,3)</f>
        <v>0</v>
      </c>
      <c r="BY47" s="1">
        <f>ROUND(AbsDiff!BY47,3)</f>
        <v>0</v>
      </c>
      <c r="BZ47" s="1">
        <f>ROUND(AbsDiff!BZ47,3)</f>
        <v>0</v>
      </c>
      <c r="CA47" s="1">
        <f>ROUND(AbsDiff!CA47,3)</f>
        <v>0</v>
      </c>
      <c r="CB47" s="1">
        <f>ROUND(AbsDiff!CB47,3)</f>
        <v>0</v>
      </c>
    </row>
    <row r="48" spans="1:80" x14ac:dyDescent="0.2">
      <c r="A48" s="1">
        <f>ROUND(AbsDiff!A48,3)</f>
        <v>0</v>
      </c>
      <c r="B48" s="1">
        <f>ROUND(AbsDiff!B48,3)</f>
        <v>0</v>
      </c>
      <c r="C48" s="1">
        <f>ROUND(AbsDiff!C48,3)</f>
        <v>0</v>
      </c>
      <c r="D48" s="1">
        <f>ROUND(AbsDiff!D48,3)</f>
        <v>0</v>
      </c>
      <c r="E48" s="1">
        <f>ROUND(AbsDiff!E48,3)</f>
        <v>0</v>
      </c>
      <c r="F48" s="1">
        <f>ROUND(AbsDiff!F48,3)</f>
        <v>0</v>
      </c>
      <c r="G48" s="1">
        <f>ROUND(AbsDiff!G48,3)</f>
        <v>0</v>
      </c>
      <c r="H48" s="1">
        <f>ROUND(AbsDiff!H48,3)</f>
        <v>0</v>
      </c>
      <c r="I48" s="1">
        <f>ROUND(AbsDiff!I48,3)</f>
        <v>0</v>
      </c>
      <c r="J48" s="1">
        <f>ROUND(AbsDiff!J48,3)</f>
        <v>0</v>
      </c>
      <c r="K48" s="1">
        <f>ROUND(AbsDiff!K48,3)</f>
        <v>0</v>
      </c>
      <c r="L48" s="1">
        <f>ROUND(AbsDiff!L48,3)</f>
        <v>0</v>
      </c>
      <c r="M48" s="1">
        <f>ROUND(AbsDiff!M48,3)</f>
        <v>0</v>
      </c>
      <c r="N48" s="1">
        <f>ROUND(AbsDiff!N48,3)</f>
        <v>0</v>
      </c>
      <c r="O48" s="1">
        <f>ROUND(AbsDiff!O48,3)</f>
        <v>0</v>
      </c>
      <c r="P48" s="1">
        <f>ROUND(AbsDiff!P48,3)</f>
        <v>0</v>
      </c>
      <c r="Q48" s="1">
        <f>ROUND(AbsDiff!Q48,3)</f>
        <v>0</v>
      </c>
      <c r="R48" s="1">
        <f>ROUND(AbsDiff!R48,3)</f>
        <v>-3.0000000000000001E-3</v>
      </c>
      <c r="S48" s="1">
        <f>ROUND(AbsDiff!S48,3)</f>
        <v>0</v>
      </c>
      <c r="T48" s="1">
        <f>ROUND(AbsDiff!T48,3)</f>
        <v>0</v>
      </c>
      <c r="U48" s="1">
        <f>ROUND(AbsDiff!U48,3)</f>
        <v>0</v>
      </c>
      <c r="V48" s="1">
        <f>ROUND(AbsDiff!V48,3)</f>
        <v>0</v>
      </c>
      <c r="W48" s="1">
        <f>ROUND(AbsDiff!W48,3)</f>
        <v>0</v>
      </c>
      <c r="X48" s="1">
        <f>ROUND(AbsDiff!X48,3)</f>
        <v>0</v>
      </c>
      <c r="Y48" s="1">
        <f>ROUND(AbsDiff!Y48,3)</f>
        <v>0</v>
      </c>
      <c r="Z48" s="1">
        <f>ROUND(AbsDiff!Z48,3)</f>
        <v>0</v>
      </c>
      <c r="AA48" s="1">
        <f>ROUND(AbsDiff!AA48,3)</f>
        <v>0</v>
      </c>
      <c r="AB48" s="1">
        <f>ROUND(AbsDiff!AB48,3)</f>
        <v>0</v>
      </c>
      <c r="AC48" s="1">
        <f>ROUND(AbsDiff!AC48,3)</f>
        <v>0</v>
      </c>
      <c r="AD48" s="1">
        <f>ROUND(AbsDiff!AD48,3)</f>
        <v>0</v>
      </c>
      <c r="AE48" s="1">
        <f>ROUND(AbsDiff!AE48,3)</f>
        <v>0</v>
      </c>
      <c r="AF48" s="1">
        <f>ROUND(AbsDiff!AF48,3)</f>
        <v>0</v>
      </c>
      <c r="AG48" s="1">
        <f>ROUND(AbsDiff!AG48,3)</f>
        <v>0</v>
      </c>
      <c r="AH48" s="1">
        <f>ROUND(AbsDiff!AH48,3)</f>
        <v>0</v>
      </c>
      <c r="AI48" s="1">
        <f>ROUND(AbsDiff!AI48,3)</f>
        <v>0</v>
      </c>
      <c r="AJ48" s="1">
        <f>ROUND(AbsDiff!AJ48,3)</f>
        <v>0</v>
      </c>
      <c r="AK48" s="1">
        <f>ROUND(AbsDiff!AK48,3)</f>
        <v>0</v>
      </c>
      <c r="AL48" s="1">
        <f>ROUND(AbsDiff!AL48,3)</f>
        <v>0</v>
      </c>
      <c r="AM48" s="1">
        <f>ROUND(AbsDiff!AM48,3)</f>
        <v>0</v>
      </c>
      <c r="AN48" s="1">
        <f>ROUND(AbsDiff!AN48,3)</f>
        <v>0</v>
      </c>
      <c r="AO48" s="1">
        <f>ROUND(AbsDiff!AO48,3)</f>
        <v>0</v>
      </c>
      <c r="AP48" s="1">
        <f>ROUND(AbsDiff!AP48,3)</f>
        <v>0</v>
      </c>
      <c r="AQ48" s="1">
        <f>ROUND(AbsDiff!AQ48,3)</f>
        <v>0</v>
      </c>
      <c r="AR48" s="1">
        <f>ROUND(AbsDiff!AR48,3)</f>
        <v>0</v>
      </c>
      <c r="AS48" s="1">
        <f>ROUND(AbsDiff!AS48,3)</f>
        <v>0</v>
      </c>
      <c r="AT48" s="1">
        <f>ROUND(AbsDiff!AT48,3)</f>
        <v>0</v>
      </c>
      <c r="AU48" s="1">
        <f>ROUND(AbsDiff!AU48,3)</f>
        <v>0</v>
      </c>
      <c r="AV48" s="1">
        <f>ROUND(AbsDiff!AV48,3)</f>
        <v>-0.51200000000000001</v>
      </c>
      <c r="AW48" s="1">
        <f>ROUND(AbsDiff!AW48,3)</f>
        <v>0</v>
      </c>
      <c r="AX48" s="1" t="e">
        <f>ROUND(AbsDiff!AX48,3)</f>
        <v>#VALUE!</v>
      </c>
      <c r="AY48" s="1">
        <f>ROUND(AbsDiff!AY48,3)</f>
        <v>0</v>
      </c>
      <c r="AZ48" s="1">
        <f>ROUND(AbsDiff!AZ48,3)</f>
        <v>0</v>
      </c>
      <c r="BA48" s="1">
        <f>ROUND(AbsDiff!BA48,3)</f>
        <v>0</v>
      </c>
      <c r="BB48" s="1">
        <f>ROUND(AbsDiff!BB48,3)</f>
        <v>-1.857</v>
      </c>
      <c r="BC48" s="1">
        <f>ROUND(AbsDiff!BC48,3)</f>
        <v>0</v>
      </c>
      <c r="BD48" s="1">
        <f>ROUND(AbsDiff!BD48,3)</f>
        <v>0</v>
      </c>
      <c r="BE48" s="1">
        <f>ROUND(AbsDiff!BE48,3)</f>
        <v>0</v>
      </c>
      <c r="BF48" s="1">
        <f>ROUND(AbsDiff!BF48,3)</f>
        <v>0</v>
      </c>
      <c r="BG48" s="1">
        <f>ROUND(AbsDiff!BG48,3)</f>
        <v>0</v>
      </c>
      <c r="BH48" s="1">
        <f>ROUND(AbsDiff!BH48,3)</f>
        <v>0</v>
      </c>
      <c r="BI48" s="1">
        <f>ROUND(AbsDiff!BI48,3)</f>
        <v>0</v>
      </c>
      <c r="BJ48" s="1">
        <f>ROUND(AbsDiff!BJ48,3)</f>
        <v>0</v>
      </c>
      <c r="BK48" s="1">
        <f>ROUND(AbsDiff!BK48,3)</f>
        <v>0</v>
      </c>
      <c r="BL48" s="1">
        <f>ROUND(AbsDiff!BL48,3)</f>
        <v>0</v>
      </c>
      <c r="BM48" s="1">
        <f>ROUND(AbsDiff!BM48,3)</f>
        <v>0</v>
      </c>
      <c r="BN48" s="1">
        <f>ROUND(AbsDiff!BN48,3)</f>
        <v>0</v>
      </c>
      <c r="BO48" s="1">
        <f>ROUND(AbsDiff!BO48,3)</f>
        <v>0</v>
      </c>
      <c r="BP48" s="1">
        <f>ROUND(AbsDiff!BP48,3)</f>
        <v>0</v>
      </c>
      <c r="BQ48" s="1">
        <f>ROUND(AbsDiff!BQ48,3)</f>
        <v>0</v>
      </c>
      <c r="BR48" s="1">
        <f>ROUND(AbsDiff!BR48,3)</f>
        <v>0</v>
      </c>
      <c r="BS48" s="1">
        <f>ROUND(AbsDiff!BS48,3)</f>
        <v>0</v>
      </c>
      <c r="BT48" s="1">
        <f>ROUND(AbsDiff!BT48,3)</f>
        <v>0</v>
      </c>
      <c r="BU48" s="1">
        <f>ROUND(AbsDiff!BU48,3)</f>
        <v>0</v>
      </c>
      <c r="BV48" s="1">
        <f>ROUND(AbsDiff!BV48,3)</f>
        <v>0</v>
      </c>
      <c r="BW48" s="1">
        <f>ROUND(AbsDiff!BW48,3)</f>
        <v>0</v>
      </c>
      <c r="BX48" s="1">
        <f>ROUND(AbsDiff!BX48,3)</f>
        <v>0</v>
      </c>
      <c r="BY48" s="1">
        <f>ROUND(AbsDiff!BY48,3)</f>
        <v>0</v>
      </c>
      <c r="BZ48" s="1">
        <f>ROUND(AbsDiff!BZ48,3)</f>
        <v>0</v>
      </c>
      <c r="CA48" s="1">
        <f>ROUND(AbsDiff!CA48,3)</f>
        <v>0</v>
      </c>
      <c r="CB48" s="1">
        <f>ROUND(AbsDiff!CB48,3)</f>
        <v>0</v>
      </c>
    </row>
    <row r="49" spans="1:80" x14ac:dyDescent="0.2">
      <c r="A49" s="1">
        <f>ROUND(AbsDiff!A49,3)</f>
        <v>0</v>
      </c>
      <c r="B49" s="1">
        <f>ROUND(AbsDiff!B49,3)</f>
        <v>0</v>
      </c>
      <c r="C49" s="1">
        <f>ROUND(AbsDiff!C49,3)</f>
        <v>0</v>
      </c>
      <c r="D49" s="1">
        <f>ROUND(AbsDiff!D49,3)</f>
        <v>0</v>
      </c>
      <c r="E49" s="1">
        <f>ROUND(AbsDiff!E49,3)</f>
        <v>0</v>
      </c>
      <c r="F49" s="1">
        <f>ROUND(AbsDiff!F49,3)</f>
        <v>1E-3</v>
      </c>
      <c r="G49" s="1">
        <f>ROUND(AbsDiff!G49,3)</f>
        <v>0</v>
      </c>
      <c r="H49" s="1">
        <f>ROUND(AbsDiff!H49,3)</f>
        <v>0</v>
      </c>
      <c r="I49" s="1">
        <f>ROUND(AbsDiff!I49,3)</f>
        <v>0</v>
      </c>
      <c r="J49" s="1">
        <f>ROUND(AbsDiff!J49,3)</f>
        <v>0</v>
      </c>
      <c r="K49" s="1">
        <f>ROUND(AbsDiff!K49,3)</f>
        <v>0</v>
      </c>
      <c r="L49" s="1">
        <f>ROUND(AbsDiff!L49,3)</f>
        <v>0</v>
      </c>
      <c r="M49" s="1">
        <f>ROUND(AbsDiff!M49,3)</f>
        <v>0</v>
      </c>
      <c r="N49" s="1">
        <f>ROUND(AbsDiff!N49,3)</f>
        <v>0</v>
      </c>
      <c r="O49" s="1">
        <f>ROUND(AbsDiff!O49,3)</f>
        <v>0</v>
      </c>
      <c r="P49" s="1">
        <f>ROUND(AbsDiff!P49,3)</f>
        <v>0</v>
      </c>
      <c r="Q49" s="1">
        <f>ROUND(AbsDiff!Q49,3)</f>
        <v>0</v>
      </c>
      <c r="R49" s="1">
        <f>ROUND(AbsDiff!R49,3)</f>
        <v>-3.0000000000000001E-3</v>
      </c>
      <c r="S49" s="1">
        <f>ROUND(AbsDiff!S49,3)</f>
        <v>0</v>
      </c>
      <c r="T49" s="1">
        <f>ROUND(AbsDiff!T49,3)</f>
        <v>0</v>
      </c>
      <c r="U49" s="1">
        <f>ROUND(AbsDiff!U49,3)</f>
        <v>0</v>
      </c>
      <c r="V49" s="1">
        <f>ROUND(AbsDiff!V49,3)</f>
        <v>0</v>
      </c>
      <c r="W49" s="1">
        <f>ROUND(AbsDiff!W49,3)</f>
        <v>0</v>
      </c>
      <c r="X49" s="1">
        <f>ROUND(AbsDiff!X49,3)</f>
        <v>0</v>
      </c>
      <c r="Y49" s="1">
        <f>ROUND(AbsDiff!Y49,3)</f>
        <v>0</v>
      </c>
      <c r="Z49" s="1">
        <f>ROUND(AbsDiff!Z49,3)</f>
        <v>0</v>
      </c>
      <c r="AA49" s="1">
        <f>ROUND(AbsDiff!AA49,3)</f>
        <v>0</v>
      </c>
      <c r="AB49" s="1">
        <f>ROUND(AbsDiff!AB49,3)</f>
        <v>0</v>
      </c>
      <c r="AC49" s="1">
        <f>ROUND(AbsDiff!AC49,3)</f>
        <v>0</v>
      </c>
      <c r="AD49" s="1">
        <f>ROUND(AbsDiff!AD49,3)</f>
        <v>0</v>
      </c>
      <c r="AE49" s="1">
        <f>ROUND(AbsDiff!AE49,3)</f>
        <v>0</v>
      </c>
      <c r="AF49" s="1">
        <f>ROUND(AbsDiff!AF49,3)</f>
        <v>0</v>
      </c>
      <c r="AG49" s="1">
        <f>ROUND(AbsDiff!AG49,3)</f>
        <v>0</v>
      </c>
      <c r="AH49" s="1">
        <f>ROUND(AbsDiff!AH49,3)</f>
        <v>0</v>
      </c>
      <c r="AI49" s="1">
        <f>ROUND(AbsDiff!AI49,3)</f>
        <v>0</v>
      </c>
      <c r="AJ49" s="1">
        <f>ROUND(AbsDiff!AJ49,3)</f>
        <v>0</v>
      </c>
      <c r="AK49" s="1">
        <f>ROUND(AbsDiff!AK49,3)</f>
        <v>0</v>
      </c>
      <c r="AL49" s="1">
        <f>ROUND(AbsDiff!AL49,3)</f>
        <v>0</v>
      </c>
      <c r="AM49" s="1">
        <f>ROUND(AbsDiff!AM49,3)</f>
        <v>0</v>
      </c>
      <c r="AN49" s="1">
        <f>ROUND(AbsDiff!AN49,3)</f>
        <v>0</v>
      </c>
      <c r="AO49" s="1">
        <f>ROUND(AbsDiff!AO49,3)</f>
        <v>0</v>
      </c>
      <c r="AP49" s="1">
        <f>ROUND(AbsDiff!AP49,3)</f>
        <v>0</v>
      </c>
      <c r="AQ49" s="1">
        <f>ROUND(AbsDiff!AQ49,3)</f>
        <v>0</v>
      </c>
      <c r="AR49" s="1">
        <f>ROUND(AbsDiff!AR49,3)</f>
        <v>0</v>
      </c>
      <c r="AS49" s="1">
        <f>ROUND(AbsDiff!AS49,3)</f>
        <v>0</v>
      </c>
      <c r="AT49" s="1">
        <f>ROUND(AbsDiff!AT49,3)</f>
        <v>0</v>
      </c>
      <c r="AU49" s="1">
        <f>ROUND(AbsDiff!AU49,3)</f>
        <v>0</v>
      </c>
      <c r="AV49" s="1">
        <f>ROUND(AbsDiff!AV49,3)</f>
        <v>-0.191</v>
      </c>
      <c r="AW49" s="1">
        <f>ROUND(AbsDiff!AW49,3)</f>
        <v>0</v>
      </c>
      <c r="AX49" s="1" t="e">
        <f>ROUND(AbsDiff!AX49,3)</f>
        <v>#VALUE!</v>
      </c>
      <c r="AY49" s="1">
        <f>ROUND(AbsDiff!AY49,3)</f>
        <v>0</v>
      </c>
      <c r="AZ49" s="1">
        <f>ROUND(AbsDiff!AZ49,3)</f>
        <v>0</v>
      </c>
      <c r="BA49" s="1">
        <f>ROUND(AbsDiff!BA49,3)</f>
        <v>0</v>
      </c>
      <c r="BB49" s="1">
        <f>ROUND(AbsDiff!BB49,3)</f>
        <v>-1.8939999999999999</v>
      </c>
      <c r="BC49" s="1">
        <f>ROUND(AbsDiff!BC49,3)</f>
        <v>0</v>
      </c>
      <c r="BD49" s="1">
        <f>ROUND(AbsDiff!BD49,3)</f>
        <v>0</v>
      </c>
      <c r="BE49" s="1">
        <f>ROUND(AbsDiff!BE49,3)</f>
        <v>0</v>
      </c>
      <c r="BF49" s="1">
        <f>ROUND(AbsDiff!BF49,3)</f>
        <v>0</v>
      </c>
      <c r="BG49" s="1">
        <f>ROUND(AbsDiff!BG49,3)</f>
        <v>0</v>
      </c>
      <c r="BH49" s="1">
        <f>ROUND(AbsDiff!BH49,3)</f>
        <v>0</v>
      </c>
      <c r="BI49" s="1">
        <f>ROUND(AbsDiff!BI49,3)</f>
        <v>0</v>
      </c>
      <c r="BJ49" s="1">
        <f>ROUND(AbsDiff!BJ49,3)</f>
        <v>0</v>
      </c>
      <c r="BK49" s="1">
        <f>ROUND(AbsDiff!BK49,3)</f>
        <v>0</v>
      </c>
      <c r="BL49" s="1">
        <f>ROUND(AbsDiff!BL49,3)</f>
        <v>0</v>
      </c>
      <c r="BM49" s="1">
        <f>ROUND(AbsDiff!BM49,3)</f>
        <v>0</v>
      </c>
      <c r="BN49" s="1">
        <f>ROUND(AbsDiff!BN49,3)</f>
        <v>0</v>
      </c>
      <c r="BO49" s="1">
        <f>ROUND(AbsDiff!BO49,3)</f>
        <v>0</v>
      </c>
      <c r="BP49" s="1">
        <f>ROUND(AbsDiff!BP49,3)</f>
        <v>0</v>
      </c>
      <c r="BQ49" s="1">
        <f>ROUND(AbsDiff!BQ49,3)</f>
        <v>0</v>
      </c>
      <c r="BR49" s="1">
        <f>ROUND(AbsDiff!BR49,3)</f>
        <v>0</v>
      </c>
      <c r="BS49" s="1">
        <f>ROUND(AbsDiff!BS49,3)</f>
        <v>0</v>
      </c>
      <c r="BT49" s="1">
        <f>ROUND(AbsDiff!BT49,3)</f>
        <v>0</v>
      </c>
      <c r="BU49" s="1">
        <f>ROUND(AbsDiff!BU49,3)</f>
        <v>0</v>
      </c>
      <c r="BV49" s="1">
        <f>ROUND(AbsDiff!BV49,3)</f>
        <v>0</v>
      </c>
      <c r="BW49" s="1">
        <f>ROUND(AbsDiff!BW49,3)</f>
        <v>0</v>
      </c>
      <c r="BX49" s="1">
        <f>ROUND(AbsDiff!BX49,3)</f>
        <v>0</v>
      </c>
      <c r="BY49" s="1">
        <f>ROUND(AbsDiff!BY49,3)</f>
        <v>0</v>
      </c>
      <c r="BZ49" s="1">
        <f>ROUND(AbsDiff!BZ49,3)</f>
        <v>0</v>
      </c>
      <c r="CA49" s="1">
        <f>ROUND(AbsDiff!CA49,3)</f>
        <v>0</v>
      </c>
      <c r="CB49" s="1">
        <f>ROUND(AbsDiff!CB49,3)</f>
        <v>0</v>
      </c>
    </row>
    <row r="50" spans="1:80" x14ac:dyDescent="0.2">
      <c r="A50" s="1">
        <f>ROUND(AbsDiff!A50,3)</f>
        <v>0</v>
      </c>
      <c r="B50" s="1">
        <f>ROUND(AbsDiff!B50,3)</f>
        <v>0</v>
      </c>
      <c r="C50" s="1">
        <f>ROUND(AbsDiff!C50,3)</f>
        <v>0</v>
      </c>
      <c r="D50" s="1">
        <f>ROUND(AbsDiff!D50,3)</f>
        <v>0</v>
      </c>
      <c r="E50" s="1">
        <f>ROUND(AbsDiff!E50,3)</f>
        <v>0</v>
      </c>
      <c r="F50" s="1">
        <f>ROUND(AbsDiff!F50,3)</f>
        <v>1E-3</v>
      </c>
      <c r="G50" s="1">
        <f>ROUND(AbsDiff!G50,3)</f>
        <v>0</v>
      </c>
      <c r="H50" s="1">
        <f>ROUND(AbsDiff!H50,3)</f>
        <v>0</v>
      </c>
      <c r="I50" s="1">
        <f>ROUND(AbsDiff!I50,3)</f>
        <v>0</v>
      </c>
      <c r="J50" s="1">
        <f>ROUND(AbsDiff!J50,3)</f>
        <v>0</v>
      </c>
      <c r="K50" s="1">
        <f>ROUND(AbsDiff!K50,3)</f>
        <v>0</v>
      </c>
      <c r="L50" s="1">
        <f>ROUND(AbsDiff!L50,3)</f>
        <v>0</v>
      </c>
      <c r="M50" s="1">
        <f>ROUND(AbsDiff!M50,3)</f>
        <v>0</v>
      </c>
      <c r="N50" s="1">
        <f>ROUND(AbsDiff!N50,3)</f>
        <v>0</v>
      </c>
      <c r="O50" s="1">
        <f>ROUND(AbsDiff!O50,3)</f>
        <v>0</v>
      </c>
      <c r="P50" s="1">
        <f>ROUND(AbsDiff!P50,3)</f>
        <v>0</v>
      </c>
      <c r="Q50" s="1">
        <f>ROUND(AbsDiff!Q50,3)</f>
        <v>0</v>
      </c>
      <c r="R50" s="1">
        <f>ROUND(AbsDiff!R50,3)</f>
        <v>-3.0000000000000001E-3</v>
      </c>
      <c r="S50" s="1">
        <f>ROUND(AbsDiff!S50,3)</f>
        <v>0</v>
      </c>
      <c r="T50" s="1">
        <f>ROUND(AbsDiff!T50,3)</f>
        <v>0</v>
      </c>
      <c r="U50" s="1">
        <f>ROUND(AbsDiff!U50,3)</f>
        <v>0</v>
      </c>
      <c r="V50" s="1">
        <f>ROUND(AbsDiff!V50,3)</f>
        <v>0</v>
      </c>
      <c r="W50" s="1">
        <f>ROUND(AbsDiff!W50,3)</f>
        <v>0</v>
      </c>
      <c r="X50" s="1">
        <f>ROUND(AbsDiff!X50,3)</f>
        <v>0</v>
      </c>
      <c r="Y50" s="1">
        <f>ROUND(AbsDiff!Y50,3)</f>
        <v>0</v>
      </c>
      <c r="Z50" s="1">
        <f>ROUND(AbsDiff!Z50,3)</f>
        <v>0</v>
      </c>
      <c r="AA50" s="1">
        <f>ROUND(AbsDiff!AA50,3)</f>
        <v>0</v>
      </c>
      <c r="AB50" s="1">
        <f>ROUND(AbsDiff!AB50,3)</f>
        <v>0</v>
      </c>
      <c r="AC50" s="1">
        <f>ROUND(AbsDiff!AC50,3)</f>
        <v>0</v>
      </c>
      <c r="AD50" s="1">
        <f>ROUND(AbsDiff!AD50,3)</f>
        <v>0</v>
      </c>
      <c r="AE50" s="1">
        <f>ROUND(AbsDiff!AE50,3)</f>
        <v>0</v>
      </c>
      <c r="AF50" s="1">
        <f>ROUND(AbsDiff!AF50,3)</f>
        <v>0</v>
      </c>
      <c r="AG50" s="1">
        <f>ROUND(AbsDiff!AG50,3)</f>
        <v>0</v>
      </c>
      <c r="AH50" s="1">
        <f>ROUND(AbsDiff!AH50,3)</f>
        <v>0</v>
      </c>
      <c r="AI50" s="1">
        <f>ROUND(AbsDiff!AI50,3)</f>
        <v>0</v>
      </c>
      <c r="AJ50" s="1">
        <f>ROUND(AbsDiff!AJ50,3)</f>
        <v>0</v>
      </c>
      <c r="AK50" s="1">
        <f>ROUND(AbsDiff!AK50,3)</f>
        <v>0</v>
      </c>
      <c r="AL50" s="1">
        <f>ROUND(AbsDiff!AL50,3)</f>
        <v>0</v>
      </c>
      <c r="AM50" s="1">
        <f>ROUND(AbsDiff!AM50,3)</f>
        <v>0</v>
      </c>
      <c r="AN50" s="1">
        <f>ROUND(AbsDiff!AN50,3)</f>
        <v>0</v>
      </c>
      <c r="AO50" s="1">
        <f>ROUND(AbsDiff!AO50,3)</f>
        <v>0</v>
      </c>
      <c r="AP50" s="1">
        <f>ROUND(AbsDiff!AP50,3)</f>
        <v>0</v>
      </c>
      <c r="AQ50" s="1">
        <f>ROUND(AbsDiff!AQ50,3)</f>
        <v>0</v>
      </c>
      <c r="AR50" s="1">
        <f>ROUND(AbsDiff!AR50,3)</f>
        <v>0</v>
      </c>
      <c r="AS50" s="1">
        <f>ROUND(AbsDiff!AS50,3)</f>
        <v>0</v>
      </c>
      <c r="AT50" s="1">
        <f>ROUND(AbsDiff!AT50,3)</f>
        <v>0</v>
      </c>
      <c r="AU50" s="1">
        <f>ROUND(AbsDiff!AU50,3)</f>
        <v>0</v>
      </c>
      <c r="AV50" s="1">
        <f>ROUND(AbsDiff!AV50,3)</f>
        <v>1.347</v>
      </c>
      <c r="AW50" s="1">
        <f>ROUND(AbsDiff!AW50,3)</f>
        <v>0</v>
      </c>
      <c r="AX50" s="1" t="e">
        <f>ROUND(AbsDiff!AX50,3)</f>
        <v>#VALUE!</v>
      </c>
      <c r="AY50" s="1">
        <f>ROUND(AbsDiff!AY50,3)</f>
        <v>0</v>
      </c>
      <c r="AZ50" s="1">
        <f>ROUND(AbsDiff!AZ50,3)</f>
        <v>0</v>
      </c>
      <c r="BA50" s="1">
        <f>ROUND(AbsDiff!BA50,3)</f>
        <v>0</v>
      </c>
      <c r="BB50" s="1">
        <f>ROUND(AbsDiff!BB50,3)</f>
        <v>-3.7280000000000002</v>
      </c>
      <c r="BC50" s="1">
        <f>ROUND(AbsDiff!BC50,3)</f>
        <v>0</v>
      </c>
      <c r="BD50" s="1">
        <f>ROUND(AbsDiff!BD50,3)</f>
        <v>0</v>
      </c>
      <c r="BE50" s="1">
        <f>ROUND(AbsDiff!BE50,3)</f>
        <v>0</v>
      </c>
      <c r="BF50" s="1">
        <f>ROUND(AbsDiff!BF50,3)</f>
        <v>0</v>
      </c>
      <c r="BG50" s="1">
        <f>ROUND(AbsDiff!BG50,3)</f>
        <v>0</v>
      </c>
      <c r="BH50" s="1">
        <f>ROUND(AbsDiff!BH50,3)</f>
        <v>0</v>
      </c>
      <c r="BI50" s="1">
        <f>ROUND(AbsDiff!BI50,3)</f>
        <v>0</v>
      </c>
      <c r="BJ50" s="1">
        <f>ROUND(AbsDiff!BJ50,3)</f>
        <v>0</v>
      </c>
      <c r="BK50" s="1">
        <f>ROUND(AbsDiff!BK50,3)</f>
        <v>0</v>
      </c>
      <c r="BL50" s="1">
        <f>ROUND(AbsDiff!BL50,3)</f>
        <v>0</v>
      </c>
      <c r="BM50" s="1">
        <f>ROUND(AbsDiff!BM50,3)</f>
        <v>0</v>
      </c>
      <c r="BN50" s="1">
        <f>ROUND(AbsDiff!BN50,3)</f>
        <v>0</v>
      </c>
      <c r="BO50" s="1">
        <f>ROUND(AbsDiff!BO50,3)</f>
        <v>0</v>
      </c>
      <c r="BP50" s="1">
        <f>ROUND(AbsDiff!BP50,3)</f>
        <v>0</v>
      </c>
      <c r="BQ50" s="1">
        <f>ROUND(AbsDiff!BQ50,3)</f>
        <v>0</v>
      </c>
      <c r="BR50" s="1">
        <f>ROUND(AbsDiff!BR50,3)</f>
        <v>0</v>
      </c>
      <c r="BS50" s="1">
        <f>ROUND(AbsDiff!BS50,3)</f>
        <v>0</v>
      </c>
      <c r="BT50" s="1">
        <f>ROUND(AbsDiff!BT50,3)</f>
        <v>0</v>
      </c>
      <c r="BU50" s="1">
        <f>ROUND(AbsDiff!BU50,3)</f>
        <v>0</v>
      </c>
      <c r="BV50" s="1">
        <f>ROUND(AbsDiff!BV50,3)</f>
        <v>0</v>
      </c>
      <c r="BW50" s="1">
        <f>ROUND(AbsDiff!BW50,3)</f>
        <v>0</v>
      </c>
      <c r="BX50" s="1">
        <f>ROUND(AbsDiff!BX50,3)</f>
        <v>0</v>
      </c>
      <c r="BY50" s="1">
        <f>ROUND(AbsDiff!BY50,3)</f>
        <v>0</v>
      </c>
      <c r="BZ50" s="1">
        <f>ROUND(AbsDiff!BZ50,3)</f>
        <v>0</v>
      </c>
      <c r="CA50" s="1">
        <f>ROUND(AbsDiff!CA50,3)</f>
        <v>0</v>
      </c>
      <c r="CB50" s="1">
        <f>ROUND(AbsDiff!CB50,3)</f>
        <v>0</v>
      </c>
    </row>
    <row r="51" spans="1:80" x14ac:dyDescent="0.2">
      <c r="A51" s="1">
        <f>ROUND(AbsDiff!A51,3)</f>
        <v>0</v>
      </c>
      <c r="B51" s="1">
        <f>ROUND(AbsDiff!B51,3)</f>
        <v>0</v>
      </c>
      <c r="C51" s="1">
        <f>ROUND(AbsDiff!C51,3)</f>
        <v>0</v>
      </c>
      <c r="D51" s="1">
        <f>ROUND(AbsDiff!D51,3)</f>
        <v>0</v>
      </c>
      <c r="E51" s="1">
        <f>ROUND(AbsDiff!E51,3)</f>
        <v>0</v>
      </c>
      <c r="F51" s="1">
        <f>ROUND(AbsDiff!F51,3)</f>
        <v>1E-3</v>
      </c>
      <c r="G51" s="1">
        <f>ROUND(AbsDiff!G51,3)</f>
        <v>0</v>
      </c>
      <c r="H51" s="1">
        <f>ROUND(AbsDiff!H51,3)</f>
        <v>0</v>
      </c>
      <c r="I51" s="1">
        <f>ROUND(AbsDiff!I51,3)</f>
        <v>0</v>
      </c>
      <c r="J51" s="1">
        <f>ROUND(AbsDiff!J51,3)</f>
        <v>0</v>
      </c>
      <c r="K51" s="1">
        <f>ROUND(AbsDiff!K51,3)</f>
        <v>0</v>
      </c>
      <c r="L51" s="1">
        <f>ROUND(AbsDiff!L51,3)</f>
        <v>0</v>
      </c>
      <c r="M51" s="1">
        <f>ROUND(AbsDiff!M51,3)</f>
        <v>0</v>
      </c>
      <c r="N51" s="1">
        <f>ROUND(AbsDiff!N51,3)</f>
        <v>0</v>
      </c>
      <c r="O51" s="1">
        <f>ROUND(AbsDiff!O51,3)</f>
        <v>0</v>
      </c>
      <c r="P51" s="1">
        <f>ROUND(AbsDiff!P51,3)</f>
        <v>0</v>
      </c>
      <c r="Q51" s="1">
        <f>ROUND(AbsDiff!Q51,3)</f>
        <v>0</v>
      </c>
      <c r="R51" s="1">
        <f>ROUND(AbsDiff!R51,3)</f>
        <v>-3.0000000000000001E-3</v>
      </c>
      <c r="S51" s="1">
        <f>ROUND(AbsDiff!S51,3)</f>
        <v>0</v>
      </c>
      <c r="T51" s="1">
        <f>ROUND(AbsDiff!T51,3)</f>
        <v>0</v>
      </c>
      <c r="U51" s="1">
        <f>ROUND(AbsDiff!U51,3)</f>
        <v>0</v>
      </c>
      <c r="V51" s="1">
        <f>ROUND(AbsDiff!V51,3)</f>
        <v>0</v>
      </c>
      <c r="W51" s="1">
        <f>ROUND(AbsDiff!W51,3)</f>
        <v>0</v>
      </c>
      <c r="X51" s="1">
        <f>ROUND(AbsDiff!X51,3)</f>
        <v>0</v>
      </c>
      <c r="Y51" s="1">
        <f>ROUND(AbsDiff!Y51,3)</f>
        <v>0</v>
      </c>
      <c r="Z51" s="1">
        <f>ROUND(AbsDiff!Z51,3)</f>
        <v>0</v>
      </c>
      <c r="AA51" s="1">
        <f>ROUND(AbsDiff!AA51,3)</f>
        <v>0</v>
      </c>
      <c r="AB51" s="1">
        <f>ROUND(AbsDiff!AB51,3)</f>
        <v>0</v>
      </c>
      <c r="AC51" s="1">
        <f>ROUND(AbsDiff!AC51,3)</f>
        <v>0</v>
      </c>
      <c r="AD51" s="1">
        <f>ROUND(AbsDiff!AD51,3)</f>
        <v>0</v>
      </c>
      <c r="AE51" s="1">
        <f>ROUND(AbsDiff!AE51,3)</f>
        <v>0</v>
      </c>
      <c r="AF51" s="1">
        <f>ROUND(AbsDiff!AF51,3)</f>
        <v>0</v>
      </c>
      <c r="AG51" s="1">
        <f>ROUND(AbsDiff!AG51,3)</f>
        <v>0</v>
      </c>
      <c r="AH51" s="1">
        <f>ROUND(AbsDiff!AH51,3)</f>
        <v>0</v>
      </c>
      <c r="AI51" s="1">
        <f>ROUND(AbsDiff!AI51,3)</f>
        <v>0</v>
      </c>
      <c r="AJ51" s="1">
        <f>ROUND(AbsDiff!AJ51,3)</f>
        <v>0</v>
      </c>
      <c r="AK51" s="1">
        <f>ROUND(AbsDiff!AK51,3)</f>
        <v>0</v>
      </c>
      <c r="AL51" s="1">
        <f>ROUND(AbsDiff!AL51,3)</f>
        <v>0</v>
      </c>
      <c r="AM51" s="1">
        <f>ROUND(AbsDiff!AM51,3)</f>
        <v>0</v>
      </c>
      <c r="AN51" s="1">
        <f>ROUND(AbsDiff!AN51,3)</f>
        <v>0</v>
      </c>
      <c r="AO51" s="1">
        <f>ROUND(AbsDiff!AO51,3)</f>
        <v>0</v>
      </c>
      <c r="AP51" s="1">
        <f>ROUND(AbsDiff!AP51,3)</f>
        <v>0</v>
      </c>
      <c r="AQ51" s="1">
        <f>ROUND(AbsDiff!AQ51,3)</f>
        <v>0</v>
      </c>
      <c r="AR51" s="1">
        <f>ROUND(AbsDiff!AR51,3)</f>
        <v>0</v>
      </c>
      <c r="AS51" s="1">
        <f>ROUND(AbsDiff!AS51,3)</f>
        <v>0</v>
      </c>
      <c r="AT51" s="1">
        <f>ROUND(AbsDiff!AT51,3)</f>
        <v>0</v>
      </c>
      <c r="AU51" s="1">
        <f>ROUND(AbsDiff!AU51,3)</f>
        <v>0</v>
      </c>
      <c r="AV51" s="1">
        <f>ROUND(AbsDiff!AV51,3)</f>
        <v>-0.16600000000000001</v>
      </c>
      <c r="AW51" s="1">
        <f>ROUND(AbsDiff!AW51,3)</f>
        <v>0</v>
      </c>
      <c r="AX51" s="1" t="e">
        <f>ROUND(AbsDiff!AX51,3)</f>
        <v>#VALUE!</v>
      </c>
      <c r="AY51" s="1">
        <f>ROUND(AbsDiff!AY51,3)</f>
        <v>0</v>
      </c>
      <c r="AZ51" s="1">
        <f>ROUND(AbsDiff!AZ51,3)</f>
        <v>0</v>
      </c>
      <c r="BA51" s="1">
        <f>ROUND(AbsDiff!BA51,3)</f>
        <v>0</v>
      </c>
      <c r="BB51" s="1">
        <f>ROUND(AbsDiff!BB51,3)</f>
        <v>-1.597</v>
      </c>
      <c r="BC51" s="1">
        <f>ROUND(AbsDiff!BC51,3)</f>
        <v>0</v>
      </c>
      <c r="BD51" s="1">
        <f>ROUND(AbsDiff!BD51,3)</f>
        <v>0</v>
      </c>
      <c r="BE51" s="1">
        <f>ROUND(AbsDiff!BE51,3)</f>
        <v>0</v>
      </c>
      <c r="BF51" s="1">
        <f>ROUND(AbsDiff!BF51,3)</f>
        <v>0</v>
      </c>
      <c r="BG51" s="1">
        <f>ROUND(AbsDiff!BG51,3)</f>
        <v>0</v>
      </c>
      <c r="BH51" s="1">
        <f>ROUND(AbsDiff!BH51,3)</f>
        <v>0</v>
      </c>
      <c r="BI51" s="1">
        <f>ROUND(AbsDiff!BI51,3)</f>
        <v>0</v>
      </c>
      <c r="BJ51" s="1">
        <f>ROUND(AbsDiff!BJ51,3)</f>
        <v>0</v>
      </c>
      <c r="BK51" s="1">
        <f>ROUND(AbsDiff!BK51,3)</f>
        <v>0</v>
      </c>
      <c r="BL51" s="1">
        <f>ROUND(AbsDiff!BL51,3)</f>
        <v>0</v>
      </c>
      <c r="BM51" s="1">
        <f>ROUND(AbsDiff!BM51,3)</f>
        <v>0</v>
      </c>
      <c r="BN51" s="1">
        <f>ROUND(AbsDiff!BN51,3)</f>
        <v>0</v>
      </c>
      <c r="BO51" s="1">
        <f>ROUND(AbsDiff!BO51,3)</f>
        <v>0</v>
      </c>
      <c r="BP51" s="1">
        <f>ROUND(AbsDiff!BP51,3)</f>
        <v>0</v>
      </c>
      <c r="BQ51" s="1">
        <f>ROUND(AbsDiff!BQ51,3)</f>
        <v>0</v>
      </c>
      <c r="BR51" s="1">
        <f>ROUND(AbsDiff!BR51,3)</f>
        <v>0</v>
      </c>
      <c r="BS51" s="1">
        <f>ROUND(AbsDiff!BS51,3)</f>
        <v>0</v>
      </c>
      <c r="BT51" s="1">
        <f>ROUND(AbsDiff!BT51,3)</f>
        <v>0</v>
      </c>
      <c r="BU51" s="1">
        <f>ROUND(AbsDiff!BU51,3)</f>
        <v>0</v>
      </c>
      <c r="BV51" s="1">
        <f>ROUND(AbsDiff!BV51,3)</f>
        <v>0</v>
      </c>
      <c r="BW51" s="1">
        <f>ROUND(AbsDiff!BW51,3)</f>
        <v>0</v>
      </c>
      <c r="BX51" s="1">
        <f>ROUND(AbsDiff!BX51,3)</f>
        <v>0</v>
      </c>
      <c r="BY51" s="1">
        <f>ROUND(AbsDiff!BY51,3)</f>
        <v>0</v>
      </c>
      <c r="BZ51" s="1">
        <f>ROUND(AbsDiff!BZ51,3)</f>
        <v>0</v>
      </c>
      <c r="CA51" s="1">
        <f>ROUND(AbsDiff!CA51,3)</f>
        <v>0</v>
      </c>
      <c r="CB51" s="1">
        <f>ROUND(AbsDiff!CB51,3)</f>
        <v>0</v>
      </c>
    </row>
    <row r="52" spans="1:80" x14ac:dyDescent="0.2">
      <c r="A52" s="1">
        <f>ROUND(AbsDiff!A52,3)</f>
        <v>0</v>
      </c>
      <c r="B52" s="1">
        <f>ROUND(AbsDiff!B52,3)</f>
        <v>0</v>
      </c>
      <c r="C52" s="1">
        <f>ROUND(AbsDiff!C52,3)</f>
        <v>0</v>
      </c>
      <c r="D52" s="1">
        <f>ROUND(AbsDiff!D52,3)</f>
        <v>0</v>
      </c>
      <c r="E52" s="1">
        <f>ROUND(AbsDiff!E52,3)</f>
        <v>0</v>
      </c>
      <c r="F52" s="1">
        <f>ROUND(AbsDiff!F52,3)</f>
        <v>1E-3</v>
      </c>
      <c r="G52" s="1">
        <f>ROUND(AbsDiff!G52,3)</f>
        <v>1E-3</v>
      </c>
      <c r="H52" s="1">
        <f>ROUND(AbsDiff!H52,3)</f>
        <v>0</v>
      </c>
      <c r="I52" s="1">
        <f>ROUND(AbsDiff!I52,3)</f>
        <v>0</v>
      </c>
      <c r="J52" s="1">
        <f>ROUND(AbsDiff!J52,3)</f>
        <v>0</v>
      </c>
      <c r="K52" s="1">
        <f>ROUND(AbsDiff!K52,3)</f>
        <v>0</v>
      </c>
      <c r="L52" s="1">
        <f>ROUND(AbsDiff!L52,3)</f>
        <v>0</v>
      </c>
      <c r="M52" s="1">
        <f>ROUND(AbsDiff!M52,3)</f>
        <v>0</v>
      </c>
      <c r="N52" s="1">
        <f>ROUND(AbsDiff!N52,3)</f>
        <v>0</v>
      </c>
      <c r="O52" s="1">
        <f>ROUND(AbsDiff!O52,3)</f>
        <v>0</v>
      </c>
      <c r="P52" s="1">
        <f>ROUND(AbsDiff!P52,3)</f>
        <v>0</v>
      </c>
      <c r="Q52" s="1">
        <f>ROUND(AbsDiff!Q52,3)</f>
        <v>0</v>
      </c>
      <c r="R52" s="1">
        <f>ROUND(AbsDiff!R52,3)</f>
        <v>-3.0000000000000001E-3</v>
      </c>
      <c r="S52" s="1">
        <f>ROUND(AbsDiff!S52,3)</f>
        <v>0</v>
      </c>
      <c r="T52" s="1">
        <f>ROUND(AbsDiff!T52,3)</f>
        <v>0</v>
      </c>
      <c r="U52" s="1">
        <f>ROUND(AbsDiff!U52,3)</f>
        <v>0</v>
      </c>
      <c r="V52" s="1">
        <f>ROUND(AbsDiff!V52,3)</f>
        <v>0</v>
      </c>
      <c r="W52" s="1">
        <f>ROUND(AbsDiff!W52,3)</f>
        <v>0</v>
      </c>
      <c r="X52" s="1">
        <f>ROUND(AbsDiff!X52,3)</f>
        <v>0</v>
      </c>
      <c r="Y52" s="1">
        <f>ROUND(AbsDiff!Y52,3)</f>
        <v>0</v>
      </c>
      <c r="Z52" s="1">
        <f>ROUND(AbsDiff!Z52,3)</f>
        <v>0</v>
      </c>
      <c r="AA52" s="1">
        <f>ROUND(AbsDiff!AA52,3)</f>
        <v>0</v>
      </c>
      <c r="AB52" s="1">
        <f>ROUND(AbsDiff!AB52,3)</f>
        <v>0</v>
      </c>
      <c r="AC52" s="1">
        <f>ROUND(AbsDiff!AC52,3)</f>
        <v>0</v>
      </c>
      <c r="AD52" s="1">
        <f>ROUND(AbsDiff!AD52,3)</f>
        <v>0</v>
      </c>
      <c r="AE52" s="1">
        <f>ROUND(AbsDiff!AE52,3)</f>
        <v>0</v>
      </c>
      <c r="AF52" s="1">
        <f>ROUND(AbsDiff!AF52,3)</f>
        <v>0</v>
      </c>
      <c r="AG52" s="1">
        <f>ROUND(AbsDiff!AG52,3)</f>
        <v>0</v>
      </c>
      <c r="AH52" s="1">
        <f>ROUND(AbsDiff!AH52,3)</f>
        <v>0</v>
      </c>
      <c r="AI52" s="1">
        <f>ROUND(AbsDiff!AI52,3)</f>
        <v>0</v>
      </c>
      <c r="AJ52" s="1">
        <f>ROUND(AbsDiff!AJ52,3)</f>
        <v>0</v>
      </c>
      <c r="AK52" s="1">
        <f>ROUND(AbsDiff!AK52,3)</f>
        <v>0</v>
      </c>
      <c r="AL52" s="1">
        <f>ROUND(AbsDiff!AL52,3)</f>
        <v>0</v>
      </c>
      <c r="AM52" s="1">
        <f>ROUND(AbsDiff!AM52,3)</f>
        <v>0</v>
      </c>
      <c r="AN52" s="1">
        <f>ROUND(AbsDiff!AN52,3)</f>
        <v>0</v>
      </c>
      <c r="AO52" s="1">
        <f>ROUND(AbsDiff!AO52,3)</f>
        <v>0</v>
      </c>
      <c r="AP52" s="1">
        <f>ROUND(AbsDiff!AP52,3)</f>
        <v>0</v>
      </c>
      <c r="AQ52" s="1">
        <f>ROUND(AbsDiff!AQ52,3)</f>
        <v>0</v>
      </c>
      <c r="AR52" s="1">
        <f>ROUND(AbsDiff!AR52,3)</f>
        <v>0</v>
      </c>
      <c r="AS52" s="1">
        <f>ROUND(AbsDiff!AS52,3)</f>
        <v>0</v>
      </c>
      <c r="AT52" s="1">
        <f>ROUND(AbsDiff!AT52,3)</f>
        <v>0</v>
      </c>
      <c r="AU52" s="1">
        <f>ROUND(AbsDiff!AU52,3)</f>
        <v>0</v>
      </c>
      <c r="AV52" s="1">
        <f>ROUND(AbsDiff!AV52,3)</f>
        <v>-0.38100000000000001</v>
      </c>
      <c r="AW52" s="1">
        <f>ROUND(AbsDiff!AW52,3)</f>
        <v>0</v>
      </c>
      <c r="AX52" s="1" t="e">
        <f>ROUND(AbsDiff!AX52,3)</f>
        <v>#VALUE!</v>
      </c>
      <c r="AY52" s="1">
        <f>ROUND(AbsDiff!AY52,3)</f>
        <v>0</v>
      </c>
      <c r="AZ52" s="1">
        <f>ROUND(AbsDiff!AZ52,3)</f>
        <v>0</v>
      </c>
      <c r="BA52" s="1">
        <f>ROUND(AbsDiff!BA52,3)</f>
        <v>0</v>
      </c>
      <c r="BB52" s="1">
        <f>ROUND(AbsDiff!BB52,3)</f>
        <v>-1.794</v>
      </c>
      <c r="BC52" s="1">
        <f>ROUND(AbsDiff!BC52,3)</f>
        <v>0</v>
      </c>
      <c r="BD52" s="1">
        <f>ROUND(AbsDiff!BD52,3)</f>
        <v>0</v>
      </c>
      <c r="BE52" s="1">
        <f>ROUND(AbsDiff!BE52,3)</f>
        <v>0</v>
      </c>
      <c r="BF52" s="1">
        <f>ROUND(AbsDiff!BF52,3)</f>
        <v>0</v>
      </c>
      <c r="BG52" s="1">
        <f>ROUND(AbsDiff!BG52,3)</f>
        <v>0</v>
      </c>
      <c r="BH52" s="1">
        <f>ROUND(AbsDiff!BH52,3)</f>
        <v>0</v>
      </c>
      <c r="BI52" s="1">
        <f>ROUND(AbsDiff!BI52,3)</f>
        <v>0</v>
      </c>
      <c r="BJ52" s="1">
        <f>ROUND(AbsDiff!BJ52,3)</f>
        <v>0</v>
      </c>
      <c r="BK52" s="1">
        <f>ROUND(AbsDiff!BK52,3)</f>
        <v>0</v>
      </c>
      <c r="BL52" s="1">
        <f>ROUND(AbsDiff!BL52,3)</f>
        <v>0</v>
      </c>
      <c r="BM52" s="1">
        <f>ROUND(AbsDiff!BM52,3)</f>
        <v>0</v>
      </c>
      <c r="BN52" s="1">
        <f>ROUND(AbsDiff!BN52,3)</f>
        <v>0</v>
      </c>
      <c r="BO52" s="1">
        <f>ROUND(AbsDiff!BO52,3)</f>
        <v>0</v>
      </c>
      <c r="BP52" s="1">
        <f>ROUND(AbsDiff!BP52,3)</f>
        <v>0</v>
      </c>
      <c r="BQ52" s="1">
        <f>ROUND(AbsDiff!BQ52,3)</f>
        <v>0</v>
      </c>
      <c r="BR52" s="1">
        <f>ROUND(AbsDiff!BR52,3)</f>
        <v>0</v>
      </c>
      <c r="BS52" s="1">
        <f>ROUND(AbsDiff!BS52,3)</f>
        <v>0</v>
      </c>
      <c r="BT52" s="1">
        <f>ROUND(AbsDiff!BT52,3)</f>
        <v>0</v>
      </c>
      <c r="BU52" s="1">
        <f>ROUND(AbsDiff!BU52,3)</f>
        <v>0</v>
      </c>
      <c r="BV52" s="1">
        <f>ROUND(AbsDiff!BV52,3)</f>
        <v>0</v>
      </c>
      <c r="BW52" s="1">
        <f>ROUND(AbsDiff!BW52,3)</f>
        <v>0</v>
      </c>
      <c r="BX52" s="1">
        <f>ROUND(AbsDiff!BX52,3)</f>
        <v>0</v>
      </c>
      <c r="BY52" s="1">
        <f>ROUND(AbsDiff!BY52,3)</f>
        <v>0</v>
      </c>
      <c r="BZ52" s="1">
        <f>ROUND(AbsDiff!BZ52,3)</f>
        <v>0</v>
      </c>
      <c r="CA52" s="1">
        <f>ROUND(AbsDiff!CA52,3)</f>
        <v>0</v>
      </c>
      <c r="CB52" s="1">
        <f>ROUND(AbsDiff!CB52,3)</f>
        <v>0</v>
      </c>
    </row>
    <row r="53" spans="1:80" x14ac:dyDescent="0.2">
      <c r="A53" s="1">
        <f>ROUND(AbsDiff!A53,3)</f>
        <v>0</v>
      </c>
      <c r="B53" s="1">
        <f>ROUND(AbsDiff!B53,3)</f>
        <v>0</v>
      </c>
      <c r="C53" s="1">
        <f>ROUND(AbsDiff!C53,3)</f>
        <v>0</v>
      </c>
      <c r="D53" s="1">
        <f>ROUND(AbsDiff!D53,3)</f>
        <v>0</v>
      </c>
      <c r="E53" s="1">
        <f>ROUND(AbsDiff!E53,3)</f>
        <v>0</v>
      </c>
      <c r="F53" s="1">
        <f>ROUND(AbsDiff!F53,3)</f>
        <v>1E-3</v>
      </c>
      <c r="G53" s="1">
        <f>ROUND(AbsDiff!G53,3)</f>
        <v>1E-3</v>
      </c>
      <c r="H53" s="1">
        <f>ROUND(AbsDiff!H53,3)</f>
        <v>0</v>
      </c>
      <c r="I53" s="1">
        <f>ROUND(AbsDiff!I53,3)</f>
        <v>0</v>
      </c>
      <c r="J53" s="1">
        <f>ROUND(AbsDiff!J53,3)</f>
        <v>0</v>
      </c>
      <c r="K53" s="1">
        <f>ROUND(AbsDiff!K53,3)</f>
        <v>0</v>
      </c>
      <c r="L53" s="1">
        <f>ROUND(AbsDiff!L53,3)</f>
        <v>0</v>
      </c>
      <c r="M53" s="1">
        <f>ROUND(AbsDiff!M53,3)</f>
        <v>0</v>
      </c>
      <c r="N53" s="1">
        <f>ROUND(AbsDiff!N53,3)</f>
        <v>0</v>
      </c>
      <c r="O53" s="1">
        <f>ROUND(AbsDiff!O53,3)</f>
        <v>0</v>
      </c>
      <c r="P53" s="1">
        <f>ROUND(AbsDiff!P53,3)</f>
        <v>0</v>
      </c>
      <c r="Q53" s="1">
        <f>ROUND(AbsDiff!Q53,3)</f>
        <v>0</v>
      </c>
      <c r="R53" s="1">
        <f>ROUND(AbsDiff!R53,3)</f>
        <v>-3.0000000000000001E-3</v>
      </c>
      <c r="S53" s="1">
        <f>ROUND(AbsDiff!S53,3)</f>
        <v>0</v>
      </c>
      <c r="T53" s="1">
        <f>ROUND(AbsDiff!T53,3)</f>
        <v>0</v>
      </c>
      <c r="U53" s="1">
        <f>ROUND(AbsDiff!U53,3)</f>
        <v>0</v>
      </c>
      <c r="V53" s="1">
        <f>ROUND(AbsDiff!V53,3)</f>
        <v>0</v>
      </c>
      <c r="W53" s="1">
        <f>ROUND(AbsDiff!W53,3)</f>
        <v>0</v>
      </c>
      <c r="X53" s="1">
        <f>ROUND(AbsDiff!X53,3)</f>
        <v>0</v>
      </c>
      <c r="Y53" s="1">
        <f>ROUND(AbsDiff!Y53,3)</f>
        <v>0</v>
      </c>
      <c r="Z53" s="1">
        <f>ROUND(AbsDiff!Z53,3)</f>
        <v>0</v>
      </c>
      <c r="AA53" s="1">
        <f>ROUND(AbsDiff!AA53,3)</f>
        <v>0</v>
      </c>
      <c r="AB53" s="1">
        <f>ROUND(AbsDiff!AB53,3)</f>
        <v>0</v>
      </c>
      <c r="AC53" s="1">
        <f>ROUND(AbsDiff!AC53,3)</f>
        <v>0</v>
      </c>
      <c r="AD53" s="1">
        <f>ROUND(AbsDiff!AD53,3)</f>
        <v>0</v>
      </c>
      <c r="AE53" s="1">
        <f>ROUND(AbsDiff!AE53,3)</f>
        <v>0</v>
      </c>
      <c r="AF53" s="1">
        <f>ROUND(AbsDiff!AF53,3)</f>
        <v>0</v>
      </c>
      <c r="AG53" s="1">
        <f>ROUND(AbsDiff!AG53,3)</f>
        <v>0</v>
      </c>
      <c r="AH53" s="1">
        <f>ROUND(AbsDiff!AH53,3)</f>
        <v>0</v>
      </c>
      <c r="AI53" s="1">
        <f>ROUND(AbsDiff!AI53,3)</f>
        <v>0</v>
      </c>
      <c r="AJ53" s="1">
        <f>ROUND(AbsDiff!AJ53,3)</f>
        <v>0</v>
      </c>
      <c r="AK53" s="1">
        <f>ROUND(AbsDiff!AK53,3)</f>
        <v>0</v>
      </c>
      <c r="AL53" s="1">
        <f>ROUND(AbsDiff!AL53,3)</f>
        <v>0</v>
      </c>
      <c r="AM53" s="1">
        <f>ROUND(AbsDiff!AM53,3)</f>
        <v>0</v>
      </c>
      <c r="AN53" s="1">
        <f>ROUND(AbsDiff!AN53,3)</f>
        <v>0</v>
      </c>
      <c r="AO53" s="1">
        <f>ROUND(AbsDiff!AO53,3)</f>
        <v>0</v>
      </c>
      <c r="AP53" s="1">
        <f>ROUND(AbsDiff!AP53,3)</f>
        <v>0</v>
      </c>
      <c r="AQ53" s="1">
        <f>ROUND(AbsDiff!AQ53,3)</f>
        <v>0</v>
      </c>
      <c r="AR53" s="1">
        <f>ROUND(AbsDiff!AR53,3)</f>
        <v>0</v>
      </c>
      <c r="AS53" s="1">
        <f>ROUND(AbsDiff!AS53,3)</f>
        <v>0</v>
      </c>
      <c r="AT53" s="1">
        <f>ROUND(AbsDiff!AT53,3)</f>
        <v>0</v>
      </c>
      <c r="AU53" s="1">
        <f>ROUND(AbsDiff!AU53,3)</f>
        <v>0</v>
      </c>
      <c r="AV53" s="1">
        <f>ROUND(AbsDiff!AV53,3)</f>
        <v>1.391</v>
      </c>
      <c r="AW53" s="1">
        <f>ROUND(AbsDiff!AW53,3)</f>
        <v>0</v>
      </c>
      <c r="AX53" s="1" t="e">
        <f>ROUND(AbsDiff!AX53,3)</f>
        <v>#VALUE!</v>
      </c>
      <c r="AY53" s="1">
        <f>ROUND(AbsDiff!AY53,3)</f>
        <v>0</v>
      </c>
      <c r="AZ53" s="1">
        <f>ROUND(AbsDiff!AZ53,3)</f>
        <v>0</v>
      </c>
      <c r="BA53" s="1">
        <f>ROUND(AbsDiff!BA53,3)</f>
        <v>0</v>
      </c>
      <c r="BB53" s="1">
        <f>ROUND(AbsDiff!BB53,3)</f>
        <v>-1.9039999999999999</v>
      </c>
      <c r="BC53" s="1">
        <f>ROUND(AbsDiff!BC53,3)</f>
        <v>0</v>
      </c>
      <c r="BD53" s="1">
        <f>ROUND(AbsDiff!BD53,3)</f>
        <v>0</v>
      </c>
      <c r="BE53" s="1">
        <f>ROUND(AbsDiff!BE53,3)</f>
        <v>0</v>
      </c>
      <c r="BF53" s="1">
        <f>ROUND(AbsDiff!BF53,3)</f>
        <v>0</v>
      </c>
      <c r="BG53" s="1">
        <f>ROUND(AbsDiff!BG53,3)</f>
        <v>0</v>
      </c>
      <c r="BH53" s="1">
        <f>ROUND(AbsDiff!BH53,3)</f>
        <v>0</v>
      </c>
      <c r="BI53" s="1">
        <f>ROUND(AbsDiff!BI53,3)</f>
        <v>0</v>
      </c>
      <c r="BJ53" s="1">
        <f>ROUND(AbsDiff!BJ53,3)</f>
        <v>0</v>
      </c>
      <c r="BK53" s="1">
        <f>ROUND(AbsDiff!BK53,3)</f>
        <v>0</v>
      </c>
      <c r="BL53" s="1">
        <f>ROUND(AbsDiff!BL53,3)</f>
        <v>0</v>
      </c>
      <c r="BM53" s="1">
        <f>ROUND(AbsDiff!BM53,3)</f>
        <v>0</v>
      </c>
      <c r="BN53" s="1">
        <f>ROUND(AbsDiff!BN53,3)</f>
        <v>0</v>
      </c>
      <c r="BO53" s="1">
        <f>ROUND(AbsDiff!BO53,3)</f>
        <v>0</v>
      </c>
      <c r="BP53" s="1">
        <f>ROUND(AbsDiff!BP53,3)</f>
        <v>0</v>
      </c>
      <c r="BQ53" s="1">
        <f>ROUND(AbsDiff!BQ53,3)</f>
        <v>0</v>
      </c>
      <c r="BR53" s="1">
        <f>ROUND(AbsDiff!BR53,3)</f>
        <v>0</v>
      </c>
      <c r="BS53" s="1">
        <f>ROUND(AbsDiff!BS53,3)</f>
        <v>0</v>
      </c>
      <c r="BT53" s="1">
        <f>ROUND(AbsDiff!BT53,3)</f>
        <v>0</v>
      </c>
      <c r="BU53" s="1">
        <f>ROUND(AbsDiff!BU53,3)</f>
        <v>0</v>
      </c>
      <c r="BV53" s="1">
        <f>ROUND(AbsDiff!BV53,3)</f>
        <v>0</v>
      </c>
      <c r="BW53" s="1">
        <f>ROUND(AbsDiff!BW53,3)</f>
        <v>0</v>
      </c>
      <c r="BX53" s="1">
        <f>ROUND(AbsDiff!BX53,3)</f>
        <v>0</v>
      </c>
      <c r="BY53" s="1">
        <f>ROUND(AbsDiff!BY53,3)</f>
        <v>0</v>
      </c>
      <c r="BZ53" s="1">
        <f>ROUND(AbsDiff!BZ53,3)</f>
        <v>0</v>
      </c>
      <c r="CA53" s="1">
        <f>ROUND(AbsDiff!CA53,3)</f>
        <v>0</v>
      </c>
      <c r="CB53" s="1">
        <f>ROUND(AbsDiff!CB53,3)</f>
        <v>0</v>
      </c>
    </row>
    <row r="54" spans="1:80" x14ac:dyDescent="0.2">
      <c r="A54" s="1">
        <f>ROUND(AbsDiff!A54,3)</f>
        <v>0</v>
      </c>
      <c r="B54" s="1">
        <f>ROUND(AbsDiff!B54,3)</f>
        <v>0</v>
      </c>
      <c r="C54" s="1">
        <f>ROUND(AbsDiff!C54,3)</f>
        <v>0</v>
      </c>
      <c r="D54" s="1">
        <f>ROUND(AbsDiff!D54,3)</f>
        <v>0</v>
      </c>
      <c r="E54" s="1">
        <f>ROUND(AbsDiff!E54,3)</f>
        <v>0</v>
      </c>
      <c r="F54" s="1">
        <f>ROUND(AbsDiff!F54,3)</f>
        <v>1E-3</v>
      </c>
      <c r="G54" s="1">
        <f>ROUND(AbsDiff!G54,3)</f>
        <v>1E-3</v>
      </c>
      <c r="H54" s="1">
        <f>ROUND(AbsDiff!H54,3)</f>
        <v>0</v>
      </c>
      <c r="I54" s="1">
        <f>ROUND(AbsDiff!I54,3)</f>
        <v>0</v>
      </c>
      <c r="J54" s="1">
        <f>ROUND(AbsDiff!J54,3)</f>
        <v>0</v>
      </c>
      <c r="K54" s="1">
        <f>ROUND(AbsDiff!K54,3)</f>
        <v>0</v>
      </c>
      <c r="L54" s="1">
        <f>ROUND(AbsDiff!L54,3)</f>
        <v>0</v>
      </c>
      <c r="M54" s="1">
        <f>ROUND(AbsDiff!M54,3)</f>
        <v>0</v>
      </c>
      <c r="N54" s="1">
        <f>ROUND(AbsDiff!N54,3)</f>
        <v>0</v>
      </c>
      <c r="O54" s="1">
        <f>ROUND(AbsDiff!O54,3)</f>
        <v>0</v>
      </c>
      <c r="P54" s="1">
        <f>ROUND(AbsDiff!P54,3)</f>
        <v>0</v>
      </c>
      <c r="Q54" s="1">
        <f>ROUND(AbsDiff!Q54,3)</f>
        <v>0</v>
      </c>
      <c r="R54" s="1">
        <f>ROUND(AbsDiff!R54,3)</f>
        <v>-3.0000000000000001E-3</v>
      </c>
      <c r="S54" s="1">
        <f>ROUND(AbsDiff!S54,3)</f>
        <v>0</v>
      </c>
      <c r="T54" s="1">
        <f>ROUND(AbsDiff!T54,3)</f>
        <v>0</v>
      </c>
      <c r="U54" s="1">
        <f>ROUND(AbsDiff!U54,3)</f>
        <v>0</v>
      </c>
      <c r="V54" s="1">
        <f>ROUND(AbsDiff!V54,3)</f>
        <v>0</v>
      </c>
      <c r="W54" s="1">
        <f>ROUND(AbsDiff!W54,3)</f>
        <v>0</v>
      </c>
      <c r="X54" s="1">
        <f>ROUND(AbsDiff!X54,3)</f>
        <v>0</v>
      </c>
      <c r="Y54" s="1">
        <f>ROUND(AbsDiff!Y54,3)</f>
        <v>0</v>
      </c>
      <c r="Z54" s="1">
        <f>ROUND(AbsDiff!Z54,3)</f>
        <v>0</v>
      </c>
      <c r="AA54" s="1">
        <f>ROUND(AbsDiff!AA54,3)</f>
        <v>0</v>
      </c>
      <c r="AB54" s="1">
        <f>ROUND(AbsDiff!AB54,3)</f>
        <v>0</v>
      </c>
      <c r="AC54" s="1">
        <f>ROUND(AbsDiff!AC54,3)</f>
        <v>0</v>
      </c>
      <c r="AD54" s="1">
        <f>ROUND(AbsDiff!AD54,3)</f>
        <v>0</v>
      </c>
      <c r="AE54" s="1">
        <f>ROUND(AbsDiff!AE54,3)</f>
        <v>0</v>
      </c>
      <c r="AF54" s="1">
        <f>ROUND(AbsDiff!AF54,3)</f>
        <v>0</v>
      </c>
      <c r="AG54" s="1">
        <f>ROUND(AbsDiff!AG54,3)</f>
        <v>0</v>
      </c>
      <c r="AH54" s="1">
        <f>ROUND(AbsDiff!AH54,3)</f>
        <v>0</v>
      </c>
      <c r="AI54" s="1">
        <f>ROUND(AbsDiff!AI54,3)</f>
        <v>0</v>
      </c>
      <c r="AJ54" s="1">
        <f>ROUND(AbsDiff!AJ54,3)</f>
        <v>0</v>
      </c>
      <c r="AK54" s="1">
        <f>ROUND(AbsDiff!AK54,3)</f>
        <v>0</v>
      </c>
      <c r="AL54" s="1">
        <f>ROUND(AbsDiff!AL54,3)</f>
        <v>0</v>
      </c>
      <c r="AM54" s="1">
        <f>ROUND(AbsDiff!AM54,3)</f>
        <v>0</v>
      </c>
      <c r="AN54" s="1">
        <f>ROUND(AbsDiff!AN54,3)</f>
        <v>0</v>
      </c>
      <c r="AO54" s="1">
        <f>ROUND(AbsDiff!AO54,3)</f>
        <v>0</v>
      </c>
      <c r="AP54" s="1">
        <f>ROUND(AbsDiff!AP54,3)</f>
        <v>0</v>
      </c>
      <c r="AQ54" s="1">
        <f>ROUND(AbsDiff!AQ54,3)</f>
        <v>0</v>
      </c>
      <c r="AR54" s="1">
        <f>ROUND(AbsDiff!AR54,3)</f>
        <v>0</v>
      </c>
      <c r="AS54" s="1">
        <f>ROUND(AbsDiff!AS54,3)</f>
        <v>0</v>
      </c>
      <c r="AT54" s="1">
        <f>ROUND(AbsDiff!AT54,3)</f>
        <v>0</v>
      </c>
      <c r="AU54" s="1">
        <f>ROUND(AbsDiff!AU54,3)</f>
        <v>0</v>
      </c>
      <c r="AV54" s="1">
        <f>ROUND(AbsDiff!AV54,3)</f>
        <v>-0.17399999999999999</v>
      </c>
      <c r="AW54" s="1">
        <f>ROUND(AbsDiff!AW54,3)</f>
        <v>0</v>
      </c>
      <c r="AX54" s="1" t="e">
        <f>ROUND(AbsDiff!AX54,3)</f>
        <v>#VALUE!</v>
      </c>
      <c r="AY54" s="1">
        <f>ROUND(AbsDiff!AY54,3)</f>
        <v>0</v>
      </c>
      <c r="AZ54" s="1">
        <f>ROUND(AbsDiff!AZ54,3)</f>
        <v>0</v>
      </c>
      <c r="BA54" s="1">
        <f>ROUND(AbsDiff!BA54,3)</f>
        <v>0</v>
      </c>
      <c r="BB54" s="1">
        <f>ROUND(AbsDiff!BB54,3)</f>
        <v>-3.6749999999999998</v>
      </c>
      <c r="BC54" s="1">
        <f>ROUND(AbsDiff!BC54,3)</f>
        <v>0</v>
      </c>
      <c r="BD54" s="1">
        <f>ROUND(AbsDiff!BD54,3)</f>
        <v>0</v>
      </c>
      <c r="BE54" s="1">
        <f>ROUND(AbsDiff!BE54,3)</f>
        <v>0</v>
      </c>
      <c r="BF54" s="1">
        <f>ROUND(AbsDiff!BF54,3)</f>
        <v>0</v>
      </c>
      <c r="BG54" s="1">
        <f>ROUND(AbsDiff!BG54,3)</f>
        <v>0</v>
      </c>
      <c r="BH54" s="1">
        <f>ROUND(AbsDiff!BH54,3)</f>
        <v>0</v>
      </c>
      <c r="BI54" s="1">
        <f>ROUND(AbsDiff!BI54,3)</f>
        <v>0</v>
      </c>
      <c r="BJ54" s="1">
        <f>ROUND(AbsDiff!BJ54,3)</f>
        <v>0</v>
      </c>
      <c r="BK54" s="1">
        <f>ROUND(AbsDiff!BK54,3)</f>
        <v>0</v>
      </c>
      <c r="BL54" s="1">
        <f>ROUND(AbsDiff!BL54,3)</f>
        <v>0</v>
      </c>
      <c r="BM54" s="1">
        <f>ROUND(AbsDiff!BM54,3)</f>
        <v>0</v>
      </c>
      <c r="BN54" s="1">
        <f>ROUND(AbsDiff!BN54,3)</f>
        <v>0</v>
      </c>
      <c r="BO54" s="1">
        <f>ROUND(AbsDiff!BO54,3)</f>
        <v>0</v>
      </c>
      <c r="BP54" s="1">
        <f>ROUND(AbsDiff!BP54,3)</f>
        <v>0</v>
      </c>
      <c r="BQ54" s="1">
        <f>ROUND(AbsDiff!BQ54,3)</f>
        <v>0</v>
      </c>
      <c r="BR54" s="1">
        <f>ROUND(AbsDiff!BR54,3)</f>
        <v>0</v>
      </c>
      <c r="BS54" s="1">
        <f>ROUND(AbsDiff!BS54,3)</f>
        <v>0</v>
      </c>
      <c r="BT54" s="1">
        <f>ROUND(AbsDiff!BT54,3)</f>
        <v>0</v>
      </c>
      <c r="BU54" s="1">
        <f>ROUND(AbsDiff!BU54,3)</f>
        <v>0</v>
      </c>
      <c r="BV54" s="1">
        <f>ROUND(AbsDiff!BV54,3)</f>
        <v>0</v>
      </c>
      <c r="BW54" s="1">
        <f>ROUND(AbsDiff!BW54,3)</f>
        <v>0</v>
      </c>
      <c r="BX54" s="1">
        <f>ROUND(AbsDiff!BX54,3)</f>
        <v>0</v>
      </c>
      <c r="BY54" s="1">
        <f>ROUND(AbsDiff!BY54,3)</f>
        <v>0</v>
      </c>
      <c r="BZ54" s="1">
        <f>ROUND(AbsDiff!BZ54,3)</f>
        <v>0</v>
      </c>
      <c r="CA54" s="1">
        <f>ROUND(AbsDiff!CA54,3)</f>
        <v>0</v>
      </c>
      <c r="CB54" s="1">
        <f>ROUND(AbsDiff!CB54,3)</f>
        <v>0</v>
      </c>
    </row>
    <row r="55" spans="1:80" x14ac:dyDescent="0.2">
      <c r="A55" s="1">
        <f>ROUND(AbsDiff!A55,3)</f>
        <v>0</v>
      </c>
      <c r="B55" s="1">
        <f>ROUND(AbsDiff!B55,3)</f>
        <v>0</v>
      </c>
      <c r="C55" s="1">
        <f>ROUND(AbsDiff!C55,3)</f>
        <v>0</v>
      </c>
      <c r="D55" s="1">
        <f>ROUND(AbsDiff!D55,3)</f>
        <v>0</v>
      </c>
      <c r="E55" s="1">
        <f>ROUND(AbsDiff!E55,3)</f>
        <v>0</v>
      </c>
      <c r="F55" s="1">
        <f>ROUND(AbsDiff!F55,3)</f>
        <v>1E-3</v>
      </c>
      <c r="G55" s="1">
        <f>ROUND(AbsDiff!G55,3)</f>
        <v>1E-3</v>
      </c>
      <c r="H55" s="1">
        <f>ROUND(AbsDiff!H55,3)</f>
        <v>0</v>
      </c>
      <c r="I55" s="1">
        <f>ROUND(AbsDiff!I55,3)</f>
        <v>0</v>
      </c>
      <c r="J55" s="1">
        <f>ROUND(AbsDiff!J55,3)</f>
        <v>0</v>
      </c>
      <c r="K55" s="1">
        <f>ROUND(AbsDiff!K55,3)</f>
        <v>0</v>
      </c>
      <c r="L55" s="1">
        <f>ROUND(AbsDiff!L55,3)</f>
        <v>0</v>
      </c>
      <c r="M55" s="1">
        <f>ROUND(AbsDiff!M55,3)</f>
        <v>0</v>
      </c>
      <c r="N55" s="1">
        <f>ROUND(AbsDiff!N55,3)</f>
        <v>0</v>
      </c>
      <c r="O55" s="1">
        <f>ROUND(AbsDiff!O55,3)</f>
        <v>0</v>
      </c>
      <c r="P55" s="1">
        <f>ROUND(AbsDiff!P55,3)</f>
        <v>0</v>
      </c>
      <c r="Q55" s="1">
        <f>ROUND(AbsDiff!Q55,3)</f>
        <v>0</v>
      </c>
      <c r="R55" s="1">
        <f>ROUND(AbsDiff!R55,3)</f>
        <v>-3.0000000000000001E-3</v>
      </c>
      <c r="S55" s="1">
        <f>ROUND(AbsDiff!S55,3)</f>
        <v>0</v>
      </c>
      <c r="T55" s="1">
        <f>ROUND(AbsDiff!T55,3)</f>
        <v>0</v>
      </c>
      <c r="U55" s="1">
        <f>ROUND(AbsDiff!U55,3)</f>
        <v>0</v>
      </c>
      <c r="V55" s="1">
        <f>ROUND(AbsDiff!V55,3)</f>
        <v>0</v>
      </c>
      <c r="W55" s="1">
        <f>ROUND(AbsDiff!W55,3)</f>
        <v>0</v>
      </c>
      <c r="X55" s="1">
        <f>ROUND(AbsDiff!X55,3)</f>
        <v>0</v>
      </c>
      <c r="Y55" s="1">
        <f>ROUND(AbsDiff!Y55,3)</f>
        <v>0</v>
      </c>
      <c r="Z55" s="1">
        <f>ROUND(AbsDiff!Z55,3)</f>
        <v>0</v>
      </c>
      <c r="AA55" s="1">
        <f>ROUND(AbsDiff!AA55,3)</f>
        <v>0</v>
      </c>
      <c r="AB55" s="1">
        <f>ROUND(AbsDiff!AB55,3)</f>
        <v>0</v>
      </c>
      <c r="AC55" s="1">
        <f>ROUND(AbsDiff!AC55,3)</f>
        <v>0</v>
      </c>
      <c r="AD55" s="1">
        <f>ROUND(AbsDiff!AD55,3)</f>
        <v>0</v>
      </c>
      <c r="AE55" s="1">
        <f>ROUND(AbsDiff!AE55,3)</f>
        <v>0</v>
      </c>
      <c r="AF55" s="1">
        <f>ROUND(AbsDiff!AF55,3)</f>
        <v>0</v>
      </c>
      <c r="AG55" s="1">
        <f>ROUND(AbsDiff!AG55,3)</f>
        <v>0</v>
      </c>
      <c r="AH55" s="1">
        <f>ROUND(AbsDiff!AH55,3)</f>
        <v>0</v>
      </c>
      <c r="AI55" s="1">
        <f>ROUND(AbsDiff!AI55,3)</f>
        <v>0</v>
      </c>
      <c r="AJ55" s="1">
        <f>ROUND(AbsDiff!AJ55,3)</f>
        <v>0</v>
      </c>
      <c r="AK55" s="1">
        <f>ROUND(AbsDiff!AK55,3)</f>
        <v>0</v>
      </c>
      <c r="AL55" s="1">
        <f>ROUND(AbsDiff!AL55,3)</f>
        <v>0</v>
      </c>
      <c r="AM55" s="1">
        <f>ROUND(AbsDiff!AM55,3)</f>
        <v>0</v>
      </c>
      <c r="AN55" s="1">
        <f>ROUND(AbsDiff!AN55,3)</f>
        <v>0</v>
      </c>
      <c r="AO55" s="1">
        <f>ROUND(AbsDiff!AO55,3)</f>
        <v>0</v>
      </c>
      <c r="AP55" s="1">
        <f>ROUND(AbsDiff!AP55,3)</f>
        <v>0</v>
      </c>
      <c r="AQ55" s="1">
        <f>ROUND(AbsDiff!AQ55,3)</f>
        <v>0</v>
      </c>
      <c r="AR55" s="1">
        <f>ROUND(AbsDiff!AR55,3)</f>
        <v>0</v>
      </c>
      <c r="AS55" s="1">
        <f>ROUND(AbsDiff!AS55,3)</f>
        <v>0</v>
      </c>
      <c r="AT55" s="1">
        <f>ROUND(AbsDiff!AT55,3)</f>
        <v>0</v>
      </c>
      <c r="AU55" s="1">
        <f>ROUND(AbsDiff!AU55,3)</f>
        <v>0</v>
      </c>
      <c r="AV55" s="1">
        <f>ROUND(AbsDiff!AV55,3)</f>
        <v>1.294</v>
      </c>
      <c r="AW55" s="1">
        <f>ROUND(AbsDiff!AW55,3)</f>
        <v>0</v>
      </c>
      <c r="AX55" s="1" t="e">
        <f>ROUND(AbsDiff!AX55,3)</f>
        <v>#VALUE!</v>
      </c>
      <c r="AY55" s="1">
        <f>ROUND(AbsDiff!AY55,3)</f>
        <v>0</v>
      </c>
      <c r="AZ55" s="1">
        <f>ROUND(AbsDiff!AZ55,3)</f>
        <v>0</v>
      </c>
      <c r="BA55" s="1">
        <f>ROUND(AbsDiff!BA55,3)</f>
        <v>0</v>
      </c>
      <c r="BB55" s="1">
        <f>ROUND(AbsDiff!BB55,3)</f>
        <v>-1.68</v>
      </c>
      <c r="BC55" s="1">
        <f>ROUND(AbsDiff!BC55,3)</f>
        <v>0</v>
      </c>
      <c r="BD55" s="1">
        <f>ROUND(AbsDiff!BD55,3)</f>
        <v>0</v>
      </c>
      <c r="BE55" s="1">
        <f>ROUND(AbsDiff!BE55,3)</f>
        <v>0</v>
      </c>
      <c r="BF55" s="1">
        <f>ROUND(AbsDiff!BF55,3)</f>
        <v>0</v>
      </c>
      <c r="BG55" s="1">
        <f>ROUND(AbsDiff!BG55,3)</f>
        <v>0</v>
      </c>
      <c r="BH55" s="1">
        <f>ROUND(AbsDiff!BH55,3)</f>
        <v>0</v>
      </c>
      <c r="BI55" s="1">
        <f>ROUND(AbsDiff!BI55,3)</f>
        <v>0</v>
      </c>
      <c r="BJ55" s="1">
        <f>ROUND(AbsDiff!BJ55,3)</f>
        <v>0</v>
      </c>
      <c r="BK55" s="1">
        <f>ROUND(AbsDiff!BK55,3)</f>
        <v>0</v>
      </c>
      <c r="BL55" s="1">
        <f>ROUND(AbsDiff!BL55,3)</f>
        <v>0</v>
      </c>
      <c r="BM55" s="1">
        <f>ROUND(AbsDiff!BM55,3)</f>
        <v>0</v>
      </c>
      <c r="BN55" s="1">
        <f>ROUND(AbsDiff!BN55,3)</f>
        <v>0</v>
      </c>
      <c r="BO55" s="1">
        <f>ROUND(AbsDiff!BO55,3)</f>
        <v>0</v>
      </c>
      <c r="BP55" s="1">
        <f>ROUND(AbsDiff!BP55,3)</f>
        <v>0</v>
      </c>
      <c r="BQ55" s="1">
        <f>ROUND(AbsDiff!BQ55,3)</f>
        <v>0</v>
      </c>
      <c r="BR55" s="1">
        <f>ROUND(AbsDiff!BR55,3)</f>
        <v>0</v>
      </c>
      <c r="BS55" s="1">
        <f>ROUND(AbsDiff!BS55,3)</f>
        <v>0</v>
      </c>
      <c r="BT55" s="1">
        <f>ROUND(AbsDiff!BT55,3)</f>
        <v>0</v>
      </c>
      <c r="BU55" s="1">
        <f>ROUND(AbsDiff!BU55,3)</f>
        <v>0</v>
      </c>
      <c r="BV55" s="1">
        <f>ROUND(AbsDiff!BV55,3)</f>
        <v>0</v>
      </c>
      <c r="BW55" s="1">
        <f>ROUND(AbsDiff!BW55,3)</f>
        <v>0</v>
      </c>
      <c r="BX55" s="1">
        <f>ROUND(AbsDiff!BX55,3)</f>
        <v>0</v>
      </c>
      <c r="BY55" s="1">
        <f>ROUND(AbsDiff!BY55,3)</f>
        <v>0</v>
      </c>
      <c r="BZ55" s="1">
        <f>ROUND(AbsDiff!BZ55,3)</f>
        <v>0</v>
      </c>
      <c r="CA55" s="1">
        <f>ROUND(AbsDiff!CA55,3)</f>
        <v>0</v>
      </c>
      <c r="CB55" s="1">
        <f>ROUND(AbsDiff!CB55,3)</f>
        <v>0</v>
      </c>
    </row>
    <row r="56" spans="1:80" x14ac:dyDescent="0.2">
      <c r="A56" s="1">
        <f>ROUND(AbsDiff!A56,3)</f>
        <v>0</v>
      </c>
      <c r="B56" s="1">
        <f>ROUND(AbsDiff!B56,3)</f>
        <v>0</v>
      </c>
      <c r="C56" s="1">
        <f>ROUND(AbsDiff!C56,3)</f>
        <v>0</v>
      </c>
      <c r="D56" s="1">
        <f>ROUND(AbsDiff!D56,3)</f>
        <v>0</v>
      </c>
      <c r="E56" s="1">
        <f>ROUND(AbsDiff!E56,3)</f>
        <v>0</v>
      </c>
      <c r="F56" s="1">
        <f>ROUND(AbsDiff!F56,3)</f>
        <v>1E-3</v>
      </c>
      <c r="G56" s="1">
        <f>ROUND(AbsDiff!G56,3)</f>
        <v>1E-3</v>
      </c>
      <c r="H56" s="1">
        <f>ROUND(AbsDiff!H56,3)</f>
        <v>0</v>
      </c>
      <c r="I56" s="1">
        <f>ROUND(AbsDiff!I56,3)</f>
        <v>0</v>
      </c>
      <c r="J56" s="1">
        <f>ROUND(AbsDiff!J56,3)</f>
        <v>0</v>
      </c>
      <c r="K56" s="1">
        <f>ROUND(AbsDiff!K56,3)</f>
        <v>0</v>
      </c>
      <c r="L56" s="1">
        <f>ROUND(AbsDiff!L56,3)</f>
        <v>0</v>
      </c>
      <c r="M56" s="1">
        <f>ROUND(AbsDiff!M56,3)</f>
        <v>0</v>
      </c>
      <c r="N56" s="1">
        <f>ROUND(AbsDiff!N56,3)</f>
        <v>0</v>
      </c>
      <c r="O56" s="1">
        <f>ROUND(AbsDiff!O56,3)</f>
        <v>0</v>
      </c>
      <c r="P56" s="1">
        <f>ROUND(AbsDiff!P56,3)</f>
        <v>0</v>
      </c>
      <c r="Q56" s="1">
        <f>ROUND(AbsDiff!Q56,3)</f>
        <v>0</v>
      </c>
      <c r="R56" s="1">
        <f>ROUND(AbsDiff!R56,3)</f>
        <v>-3.0000000000000001E-3</v>
      </c>
      <c r="S56" s="1">
        <f>ROUND(AbsDiff!S56,3)</f>
        <v>0</v>
      </c>
      <c r="T56" s="1">
        <f>ROUND(AbsDiff!T56,3)</f>
        <v>0</v>
      </c>
      <c r="U56" s="1">
        <f>ROUND(AbsDiff!U56,3)</f>
        <v>0</v>
      </c>
      <c r="V56" s="1">
        <f>ROUND(AbsDiff!V56,3)</f>
        <v>0</v>
      </c>
      <c r="W56" s="1">
        <f>ROUND(AbsDiff!W56,3)</f>
        <v>0</v>
      </c>
      <c r="X56" s="1">
        <f>ROUND(AbsDiff!X56,3)</f>
        <v>0</v>
      </c>
      <c r="Y56" s="1">
        <f>ROUND(AbsDiff!Y56,3)</f>
        <v>0</v>
      </c>
      <c r="Z56" s="1">
        <f>ROUND(AbsDiff!Z56,3)</f>
        <v>0</v>
      </c>
      <c r="AA56" s="1">
        <f>ROUND(AbsDiff!AA56,3)</f>
        <v>0</v>
      </c>
      <c r="AB56" s="1">
        <f>ROUND(AbsDiff!AB56,3)</f>
        <v>0</v>
      </c>
      <c r="AC56" s="1">
        <f>ROUND(AbsDiff!AC56,3)</f>
        <v>0</v>
      </c>
      <c r="AD56" s="1">
        <f>ROUND(AbsDiff!AD56,3)</f>
        <v>0</v>
      </c>
      <c r="AE56" s="1">
        <f>ROUND(AbsDiff!AE56,3)</f>
        <v>0</v>
      </c>
      <c r="AF56" s="1">
        <f>ROUND(AbsDiff!AF56,3)</f>
        <v>0</v>
      </c>
      <c r="AG56" s="1">
        <f>ROUND(AbsDiff!AG56,3)</f>
        <v>0</v>
      </c>
      <c r="AH56" s="1">
        <f>ROUND(AbsDiff!AH56,3)</f>
        <v>0</v>
      </c>
      <c r="AI56" s="1">
        <f>ROUND(AbsDiff!AI56,3)</f>
        <v>0</v>
      </c>
      <c r="AJ56" s="1">
        <f>ROUND(AbsDiff!AJ56,3)</f>
        <v>0</v>
      </c>
      <c r="AK56" s="1">
        <f>ROUND(AbsDiff!AK56,3)</f>
        <v>0</v>
      </c>
      <c r="AL56" s="1">
        <f>ROUND(AbsDiff!AL56,3)</f>
        <v>0</v>
      </c>
      <c r="AM56" s="1">
        <f>ROUND(AbsDiff!AM56,3)</f>
        <v>0</v>
      </c>
      <c r="AN56" s="1">
        <f>ROUND(AbsDiff!AN56,3)</f>
        <v>0</v>
      </c>
      <c r="AO56" s="1">
        <f>ROUND(AbsDiff!AO56,3)</f>
        <v>0</v>
      </c>
      <c r="AP56" s="1">
        <f>ROUND(AbsDiff!AP56,3)</f>
        <v>0</v>
      </c>
      <c r="AQ56" s="1">
        <f>ROUND(AbsDiff!AQ56,3)</f>
        <v>0</v>
      </c>
      <c r="AR56" s="1">
        <f>ROUND(AbsDiff!AR56,3)</f>
        <v>0</v>
      </c>
      <c r="AS56" s="1">
        <f>ROUND(AbsDiff!AS56,3)</f>
        <v>0</v>
      </c>
      <c r="AT56" s="1">
        <f>ROUND(AbsDiff!AT56,3)</f>
        <v>0</v>
      </c>
      <c r="AU56" s="1">
        <f>ROUND(AbsDiff!AU56,3)</f>
        <v>0</v>
      </c>
      <c r="AV56" s="1">
        <f>ROUND(AbsDiff!AV56,3)</f>
        <v>-0.55400000000000005</v>
      </c>
      <c r="AW56" s="1">
        <f>ROUND(AbsDiff!AW56,3)</f>
        <v>0</v>
      </c>
      <c r="AX56" s="1" t="e">
        <f>ROUND(AbsDiff!AX56,3)</f>
        <v>#VALUE!</v>
      </c>
      <c r="AY56" s="1">
        <f>ROUND(AbsDiff!AY56,3)</f>
        <v>0</v>
      </c>
      <c r="AZ56" s="1">
        <f>ROUND(AbsDiff!AZ56,3)</f>
        <v>0</v>
      </c>
      <c r="BA56" s="1">
        <f>ROUND(AbsDiff!BA56,3)</f>
        <v>0</v>
      </c>
      <c r="BB56" s="1">
        <f>ROUND(AbsDiff!BB56,3)</f>
        <v>-3.641</v>
      </c>
      <c r="BC56" s="1">
        <f>ROUND(AbsDiff!BC56,3)</f>
        <v>0</v>
      </c>
      <c r="BD56" s="1">
        <f>ROUND(AbsDiff!BD56,3)</f>
        <v>0</v>
      </c>
      <c r="BE56" s="1">
        <f>ROUND(AbsDiff!BE56,3)</f>
        <v>0</v>
      </c>
      <c r="BF56" s="1">
        <f>ROUND(AbsDiff!BF56,3)</f>
        <v>0</v>
      </c>
      <c r="BG56" s="1">
        <f>ROUND(AbsDiff!BG56,3)</f>
        <v>0</v>
      </c>
      <c r="BH56" s="1">
        <f>ROUND(AbsDiff!BH56,3)</f>
        <v>0</v>
      </c>
      <c r="BI56" s="1">
        <f>ROUND(AbsDiff!BI56,3)</f>
        <v>0</v>
      </c>
      <c r="BJ56" s="1">
        <f>ROUND(AbsDiff!BJ56,3)</f>
        <v>0</v>
      </c>
      <c r="BK56" s="1">
        <f>ROUND(AbsDiff!BK56,3)</f>
        <v>0</v>
      </c>
      <c r="BL56" s="1">
        <f>ROUND(AbsDiff!BL56,3)</f>
        <v>0</v>
      </c>
      <c r="BM56" s="1">
        <f>ROUND(AbsDiff!BM56,3)</f>
        <v>0</v>
      </c>
      <c r="BN56" s="1">
        <f>ROUND(AbsDiff!BN56,3)</f>
        <v>0</v>
      </c>
      <c r="BO56" s="1">
        <f>ROUND(AbsDiff!BO56,3)</f>
        <v>0</v>
      </c>
      <c r="BP56" s="1">
        <f>ROUND(AbsDiff!BP56,3)</f>
        <v>0</v>
      </c>
      <c r="BQ56" s="1">
        <f>ROUND(AbsDiff!BQ56,3)</f>
        <v>0</v>
      </c>
      <c r="BR56" s="1">
        <f>ROUND(AbsDiff!BR56,3)</f>
        <v>0</v>
      </c>
      <c r="BS56" s="1">
        <f>ROUND(AbsDiff!BS56,3)</f>
        <v>0</v>
      </c>
      <c r="BT56" s="1">
        <f>ROUND(AbsDiff!BT56,3)</f>
        <v>0</v>
      </c>
      <c r="BU56" s="1">
        <f>ROUND(AbsDiff!BU56,3)</f>
        <v>0</v>
      </c>
      <c r="BV56" s="1">
        <f>ROUND(AbsDiff!BV56,3)</f>
        <v>0</v>
      </c>
      <c r="BW56" s="1">
        <f>ROUND(AbsDiff!BW56,3)</f>
        <v>0</v>
      </c>
      <c r="BX56" s="1">
        <f>ROUND(AbsDiff!BX56,3)</f>
        <v>0</v>
      </c>
      <c r="BY56" s="1">
        <f>ROUND(AbsDiff!BY56,3)</f>
        <v>0</v>
      </c>
      <c r="BZ56" s="1">
        <f>ROUND(AbsDiff!BZ56,3)</f>
        <v>0</v>
      </c>
      <c r="CA56" s="1">
        <f>ROUND(AbsDiff!CA56,3)</f>
        <v>0</v>
      </c>
      <c r="CB56" s="1">
        <f>ROUND(AbsDiff!CB56,3)</f>
        <v>0</v>
      </c>
    </row>
    <row r="57" spans="1:80" x14ac:dyDescent="0.2">
      <c r="A57" s="1">
        <f>ROUND(AbsDiff!A57,3)</f>
        <v>0</v>
      </c>
      <c r="B57" s="1">
        <f>ROUND(AbsDiff!B57,3)</f>
        <v>0</v>
      </c>
      <c r="C57" s="1">
        <f>ROUND(AbsDiff!C57,3)</f>
        <v>0</v>
      </c>
      <c r="D57" s="1">
        <f>ROUND(AbsDiff!D57,3)</f>
        <v>0</v>
      </c>
      <c r="E57" s="1">
        <f>ROUND(AbsDiff!E57,3)</f>
        <v>0</v>
      </c>
      <c r="F57" s="1">
        <f>ROUND(AbsDiff!F57,3)</f>
        <v>1E-3</v>
      </c>
      <c r="G57" s="1">
        <f>ROUND(AbsDiff!G57,3)</f>
        <v>1E-3</v>
      </c>
      <c r="H57" s="1">
        <f>ROUND(AbsDiff!H57,3)</f>
        <v>0</v>
      </c>
      <c r="I57" s="1">
        <f>ROUND(AbsDiff!I57,3)</f>
        <v>0</v>
      </c>
      <c r="J57" s="1">
        <f>ROUND(AbsDiff!J57,3)</f>
        <v>0</v>
      </c>
      <c r="K57" s="1">
        <f>ROUND(AbsDiff!K57,3)</f>
        <v>0</v>
      </c>
      <c r="L57" s="1">
        <f>ROUND(AbsDiff!L57,3)</f>
        <v>0</v>
      </c>
      <c r="M57" s="1">
        <f>ROUND(AbsDiff!M57,3)</f>
        <v>0</v>
      </c>
      <c r="N57" s="1">
        <f>ROUND(AbsDiff!N57,3)</f>
        <v>0</v>
      </c>
      <c r="O57" s="1">
        <f>ROUND(AbsDiff!O57,3)</f>
        <v>0</v>
      </c>
      <c r="P57" s="1">
        <f>ROUND(AbsDiff!P57,3)</f>
        <v>0</v>
      </c>
      <c r="Q57" s="1">
        <f>ROUND(AbsDiff!Q57,3)</f>
        <v>0</v>
      </c>
      <c r="R57" s="1">
        <f>ROUND(AbsDiff!R57,3)</f>
        <v>-3.0000000000000001E-3</v>
      </c>
      <c r="S57" s="1">
        <f>ROUND(AbsDiff!S57,3)</f>
        <v>0</v>
      </c>
      <c r="T57" s="1">
        <f>ROUND(AbsDiff!T57,3)</f>
        <v>0</v>
      </c>
      <c r="U57" s="1">
        <f>ROUND(AbsDiff!U57,3)</f>
        <v>0</v>
      </c>
      <c r="V57" s="1">
        <f>ROUND(AbsDiff!V57,3)</f>
        <v>0</v>
      </c>
      <c r="W57" s="1">
        <f>ROUND(AbsDiff!W57,3)</f>
        <v>0</v>
      </c>
      <c r="X57" s="1">
        <f>ROUND(AbsDiff!X57,3)</f>
        <v>0</v>
      </c>
      <c r="Y57" s="1">
        <f>ROUND(AbsDiff!Y57,3)</f>
        <v>0</v>
      </c>
      <c r="Z57" s="1">
        <f>ROUND(AbsDiff!Z57,3)</f>
        <v>0</v>
      </c>
      <c r="AA57" s="1">
        <f>ROUND(AbsDiff!AA57,3)</f>
        <v>0</v>
      </c>
      <c r="AB57" s="1">
        <f>ROUND(AbsDiff!AB57,3)</f>
        <v>0</v>
      </c>
      <c r="AC57" s="1">
        <f>ROUND(AbsDiff!AC57,3)</f>
        <v>0</v>
      </c>
      <c r="AD57" s="1">
        <f>ROUND(AbsDiff!AD57,3)</f>
        <v>0</v>
      </c>
      <c r="AE57" s="1">
        <f>ROUND(AbsDiff!AE57,3)</f>
        <v>0</v>
      </c>
      <c r="AF57" s="1">
        <f>ROUND(AbsDiff!AF57,3)</f>
        <v>0</v>
      </c>
      <c r="AG57" s="1">
        <f>ROUND(AbsDiff!AG57,3)</f>
        <v>0</v>
      </c>
      <c r="AH57" s="1">
        <f>ROUND(AbsDiff!AH57,3)</f>
        <v>0</v>
      </c>
      <c r="AI57" s="1">
        <f>ROUND(AbsDiff!AI57,3)</f>
        <v>0</v>
      </c>
      <c r="AJ57" s="1">
        <f>ROUND(AbsDiff!AJ57,3)</f>
        <v>0</v>
      </c>
      <c r="AK57" s="1">
        <f>ROUND(AbsDiff!AK57,3)</f>
        <v>0</v>
      </c>
      <c r="AL57" s="1">
        <f>ROUND(AbsDiff!AL57,3)</f>
        <v>0</v>
      </c>
      <c r="AM57" s="1">
        <f>ROUND(AbsDiff!AM57,3)</f>
        <v>0</v>
      </c>
      <c r="AN57" s="1">
        <f>ROUND(AbsDiff!AN57,3)</f>
        <v>0</v>
      </c>
      <c r="AO57" s="1">
        <f>ROUND(AbsDiff!AO57,3)</f>
        <v>0</v>
      </c>
      <c r="AP57" s="1">
        <f>ROUND(AbsDiff!AP57,3)</f>
        <v>0</v>
      </c>
      <c r="AQ57" s="1">
        <f>ROUND(AbsDiff!AQ57,3)</f>
        <v>0</v>
      </c>
      <c r="AR57" s="1">
        <f>ROUND(AbsDiff!AR57,3)</f>
        <v>0</v>
      </c>
      <c r="AS57" s="1">
        <f>ROUND(AbsDiff!AS57,3)</f>
        <v>0</v>
      </c>
      <c r="AT57" s="1">
        <f>ROUND(AbsDiff!AT57,3)</f>
        <v>0</v>
      </c>
      <c r="AU57" s="1">
        <f>ROUND(AbsDiff!AU57,3)</f>
        <v>0</v>
      </c>
      <c r="AV57" s="1">
        <f>ROUND(AbsDiff!AV57,3)</f>
        <v>1.4219999999999999</v>
      </c>
      <c r="AW57" s="1">
        <f>ROUND(AbsDiff!AW57,3)</f>
        <v>0</v>
      </c>
      <c r="AX57" s="1" t="e">
        <f>ROUND(AbsDiff!AX57,3)</f>
        <v>#VALUE!</v>
      </c>
      <c r="AY57" s="1">
        <f>ROUND(AbsDiff!AY57,3)</f>
        <v>0</v>
      </c>
      <c r="AZ57" s="1">
        <f>ROUND(AbsDiff!AZ57,3)</f>
        <v>0</v>
      </c>
      <c r="BA57" s="1">
        <f>ROUND(AbsDiff!BA57,3)</f>
        <v>0</v>
      </c>
      <c r="BB57" s="1">
        <f>ROUND(AbsDiff!BB57,3)</f>
        <v>-1.9379999999999999</v>
      </c>
      <c r="BC57" s="1">
        <f>ROUND(AbsDiff!BC57,3)</f>
        <v>0</v>
      </c>
      <c r="BD57" s="1">
        <f>ROUND(AbsDiff!BD57,3)</f>
        <v>0</v>
      </c>
      <c r="BE57" s="1">
        <f>ROUND(AbsDiff!BE57,3)</f>
        <v>0</v>
      </c>
      <c r="BF57" s="1">
        <f>ROUND(AbsDiff!BF57,3)</f>
        <v>0</v>
      </c>
      <c r="BG57" s="1">
        <f>ROUND(AbsDiff!BG57,3)</f>
        <v>0</v>
      </c>
      <c r="BH57" s="1">
        <f>ROUND(AbsDiff!BH57,3)</f>
        <v>0</v>
      </c>
      <c r="BI57" s="1">
        <f>ROUND(AbsDiff!BI57,3)</f>
        <v>0</v>
      </c>
      <c r="BJ57" s="1">
        <f>ROUND(AbsDiff!BJ57,3)</f>
        <v>0</v>
      </c>
      <c r="BK57" s="1">
        <f>ROUND(AbsDiff!BK57,3)</f>
        <v>0</v>
      </c>
      <c r="BL57" s="1">
        <f>ROUND(AbsDiff!BL57,3)</f>
        <v>0</v>
      </c>
      <c r="BM57" s="1">
        <f>ROUND(AbsDiff!BM57,3)</f>
        <v>0</v>
      </c>
      <c r="BN57" s="1">
        <f>ROUND(AbsDiff!BN57,3)</f>
        <v>0</v>
      </c>
      <c r="BO57" s="1">
        <f>ROUND(AbsDiff!BO57,3)</f>
        <v>0</v>
      </c>
      <c r="BP57" s="1">
        <f>ROUND(AbsDiff!BP57,3)</f>
        <v>0</v>
      </c>
      <c r="BQ57" s="1">
        <f>ROUND(AbsDiff!BQ57,3)</f>
        <v>0</v>
      </c>
      <c r="BR57" s="1">
        <f>ROUND(AbsDiff!BR57,3)</f>
        <v>0</v>
      </c>
      <c r="BS57" s="1">
        <f>ROUND(AbsDiff!BS57,3)</f>
        <v>0</v>
      </c>
      <c r="BT57" s="1">
        <f>ROUND(AbsDiff!BT57,3)</f>
        <v>0</v>
      </c>
      <c r="BU57" s="1">
        <f>ROUND(AbsDiff!BU57,3)</f>
        <v>0</v>
      </c>
      <c r="BV57" s="1">
        <f>ROUND(AbsDiff!BV57,3)</f>
        <v>0</v>
      </c>
      <c r="BW57" s="1">
        <f>ROUND(AbsDiff!BW57,3)</f>
        <v>0</v>
      </c>
      <c r="BX57" s="1">
        <f>ROUND(AbsDiff!BX57,3)</f>
        <v>0</v>
      </c>
      <c r="BY57" s="1">
        <f>ROUND(AbsDiff!BY57,3)</f>
        <v>0</v>
      </c>
      <c r="BZ57" s="1">
        <f>ROUND(AbsDiff!BZ57,3)</f>
        <v>0</v>
      </c>
      <c r="CA57" s="1">
        <f>ROUND(AbsDiff!CA57,3)</f>
        <v>0</v>
      </c>
      <c r="CB57" s="1">
        <f>ROUND(AbsDiff!CB57,3)</f>
        <v>0</v>
      </c>
    </row>
    <row r="58" spans="1:80" x14ac:dyDescent="0.2">
      <c r="A58" s="1">
        <f>ROUND(AbsDiff!A58,3)</f>
        <v>0</v>
      </c>
      <c r="B58" s="1">
        <f>ROUND(AbsDiff!B58,3)</f>
        <v>0</v>
      </c>
      <c r="C58" s="1">
        <f>ROUND(AbsDiff!C58,3)</f>
        <v>0</v>
      </c>
      <c r="D58" s="1">
        <f>ROUND(AbsDiff!D58,3)</f>
        <v>0</v>
      </c>
      <c r="E58" s="1">
        <f>ROUND(AbsDiff!E58,3)</f>
        <v>0</v>
      </c>
      <c r="F58" s="1">
        <f>ROUND(AbsDiff!F58,3)</f>
        <v>1E-3</v>
      </c>
      <c r="G58" s="1">
        <f>ROUND(AbsDiff!G58,3)</f>
        <v>1E-3</v>
      </c>
      <c r="H58" s="1">
        <f>ROUND(AbsDiff!H58,3)</f>
        <v>0</v>
      </c>
      <c r="I58" s="1">
        <f>ROUND(AbsDiff!I58,3)</f>
        <v>0</v>
      </c>
      <c r="J58" s="1">
        <f>ROUND(AbsDiff!J58,3)</f>
        <v>0</v>
      </c>
      <c r="K58" s="1" t="e">
        <f>ROUND(AbsDiff!K58,3)</f>
        <v>#VALUE!</v>
      </c>
      <c r="L58" s="1">
        <f>ROUND(AbsDiff!L58,3)</f>
        <v>0</v>
      </c>
      <c r="M58" s="1">
        <f>ROUND(AbsDiff!M58,3)</f>
        <v>0</v>
      </c>
      <c r="N58" s="1">
        <f>ROUND(AbsDiff!N58,3)</f>
        <v>0</v>
      </c>
      <c r="O58" s="1">
        <f>ROUND(AbsDiff!O58,3)</f>
        <v>0</v>
      </c>
      <c r="P58" s="1">
        <f>ROUND(AbsDiff!P58,3)</f>
        <v>0</v>
      </c>
      <c r="Q58" s="1">
        <f>ROUND(AbsDiff!Q58,3)</f>
        <v>0</v>
      </c>
      <c r="R58" s="1">
        <f>ROUND(AbsDiff!R58,3)</f>
        <v>-3.0000000000000001E-3</v>
      </c>
      <c r="S58" s="1">
        <f>ROUND(AbsDiff!S58,3)</f>
        <v>0</v>
      </c>
      <c r="T58" s="1">
        <f>ROUND(AbsDiff!T58,3)</f>
        <v>0</v>
      </c>
      <c r="U58" s="1">
        <f>ROUND(AbsDiff!U58,3)</f>
        <v>0</v>
      </c>
      <c r="V58" s="1">
        <f>ROUND(AbsDiff!V58,3)</f>
        <v>0</v>
      </c>
      <c r="W58" s="1">
        <f>ROUND(AbsDiff!W58,3)</f>
        <v>0</v>
      </c>
      <c r="X58" s="1">
        <f>ROUND(AbsDiff!X58,3)</f>
        <v>0</v>
      </c>
      <c r="Y58" s="1">
        <f>ROUND(AbsDiff!Y58,3)</f>
        <v>0</v>
      </c>
      <c r="Z58" s="1">
        <f>ROUND(AbsDiff!Z58,3)</f>
        <v>0</v>
      </c>
      <c r="AA58" s="1">
        <f>ROUND(AbsDiff!AA58,3)</f>
        <v>0</v>
      </c>
      <c r="AB58" s="1">
        <f>ROUND(AbsDiff!AB58,3)</f>
        <v>0</v>
      </c>
      <c r="AC58" s="1">
        <f>ROUND(AbsDiff!AC58,3)</f>
        <v>0</v>
      </c>
      <c r="AD58" s="1">
        <f>ROUND(AbsDiff!AD58,3)</f>
        <v>0</v>
      </c>
      <c r="AE58" s="1">
        <f>ROUND(AbsDiff!AE58,3)</f>
        <v>0</v>
      </c>
      <c r="AF58" s="1">
        <f>ROUND(AbsDiff!AF58,3)</f>
        <v>0</v>
      </c>
      <c r="AG58" s="1">
        <f>ROUND(AbsDiff!AG58,3)</f>
        <v>0</v>
      </c>
      <c r="AH58" s="1">
        <f>ROUND(AbsDiff!AH58,3)</f>
        <v>0</v>
      </c>
      <c r="AI58" s="1">
        <f>ROUND(AbsDiff!AI58,3)</f>
        <v>0</v>
      </c>
      <c r="AJ58" s="1">
        <f>ROUND(AbsDiff!AJ58,3)</f>
        <v>0</v>
      </c>
      <c r="AK58" s="1">
        <f>ROUND(AbsDiff!AK58,3)</f>
        <v>0</v>
      </c>
      <c r="AL58" s="1">
        <f>ROUND(AbsDiff!AL58,3)</f>
        <v>0</v>
      </c>
      <c r="AM58" s="1">
        <f>ROUND(AbsDiff!AM58,3)</f>
        <v>0</v>
      </c>
      <c r="AN58" s="1">
        <f>ROUND(AbsDiff!AN58,3)</f>
        <v>0</v>
      </c>
      <c r="AO58" s="1">
        <f>ROUND(AbsDiff!AO58,3)</f>
        <v>0</v>
      </c>
      <c r="AP58" s="1">
        <f>ROUND(AbsDiff!AP58,3)</f>
        <v>0</v>
      </c>
      <c r="AQ58" s="1">
        <f>ROUND(AbsDiff!AQ58,3)</f>
        <v>0</v>
      </c>
      <c r="AR58" s="1">
        <f>ROUND(AbsDiff!AR58,3)</f>
        <v>0</v>
      </c>
      <c r="AS58" s="1">
        <f>ROUND(AbsDiff!AS58,3)</f>
        <v>0</v>
      </c>
      <c r="AT58" s="1">
        <f>ROUND(AbsDiff!AT58,3)</f>
        <v>0</v>
      </c>
      <c r="AU58" s="1">
        <f>ROUND(AbsDiff!AU58,3)</f>
        <v>0</v>
      </c>
      <c r="AV58" s="1">
        <f>ROUND(AbsDiff!AV58,3)</f>
        <v>-0.19500000000000001</v>
      </c>
      <c r="AW58" s="1">
        <f>ROUND(AbsDiff!AW58,3)</f>
        <v>0</v>
      </c>
      <c r="AX58" s="1" t="e">
        <f>ROUND(AbsDiff!AX58,3)</f>
        <v>#VALUE!</v>
      </c>
      <c r="AY58" s="1">
        <f>ROUND(AbsDiff!AY58,3)</f>
        <v>0</v>
      </c>
      <c r="AZ58" s="1">
        <f>ROUND(AbsDiff!AZ58,3)</f>
        <v>0</v>
      </c>
      <c r="BA58" s="1">
        <f>ROUND(AbsDiff!BA58,3)</f>
        <v>0</v>
      </c>
      <c r="BB58" s="1">
        <f>ROUND(AbsDiff!BB58,3)</f>
        <v>-1.9379999999999999</v>
      </c>
      <c r="BC58" s="1">
        <f>ROUND(AbsDiff!BC58,3)</f>
        <v>0</v>
      </c>
      <c r="BD58" s="1">
        <f>ROUND(AbsDiff!BD58,3)</f>
        <v>0</v>
      </c>
      <c r="BE58" s="1">
        <f>ROUND(AbsDiff!BE58,3)</f>
        <v>0</v>
      </c>
      <c r="BF58" s="1">
        <f>ROUND(AbsDiff!BF58,3)</f>
        <v>0</v>
      </c>
      <c r="BG58" s="1">
        <f>ROUND(AbsDiff!BG58,3)</f>
        <v>0</v>
      </c>
      <c r="BH58" s="1">
        <f>ROUND(AbsDiff!BH58,3)</f>
        <v>0</v>
      </c>
      <c r="BI58" s="1">
        <f>ROUND(AbsDiff!BI58,3)</f>
        <v>0</v>
      </c>
      <c r="BJ58" s="1">
        <f>ROUND(AbsDiff!BJ58,3)</f>
        <v>0</v>
      </c>
      <c r="BK58" s="1">
        <f>ROUND(AbsDiff!BK58,3)</f>
        <v>0</v>
      </c>
      <c r="BL58" s="1">
        <f>ROUND(AbsDiff!BL58,3)</f>
        <v>0</v>
      </c>
      <c r="BM58" s="1">
        <f>ROUND(AbsDiff!BM58,3)</f>
        <v>0</v>
      </c>
      <c r="BN58" s="1">
        <f>ROUND(AbsDiff!BN58,3)</f>
        <v>0</v>
      </c>
      <c r="BO58" s="1">
        <f>ROUND(AbsDiff!BO58,3)</f>
        <v>0</v>
      </c>
      <c r="BP58" s="1">
        <f>ROUND(AbsDiff!BP58,3)</f>
        <v>0</v>
      </c>
      <c r="BQ58" s="1">
        <f>ROUND(AbsDiff!BQ58,3)</f>
        <v>0</v>
      </c>
      <c r="BR58" s="1">
        <f>ROUND(AbsDiff!BR58,3)</f>
        <v>0</v>
      </c>
      <c r="BS58" s="1">
        <f>ROUND(AbsDiff!BS58,3)</f>
        <v>0</v>
      </c>
      <c r="BT58" s="1">
        <f>ROUND(AbsDiff!BT58,3)</f>
        <v>0</v>
      </c>
      <c r="BU58" s="1">
        <f>ROUND(AbsDiff!BU58,3)</f>
        <v>0</v>
      </c>
      <c r="BV58" s="1">
        <f>ROUND(AbsDiff!BV58,3)</f>
        <v>0</v>
      </c>
      <c r="BW58" s="1">
        <f>ROUND(AbsDiff!BW58,3)</f>
        <v>0</v>
      </c>
      <c r="BX58" s="1">
        <f>ROUND(AbsDiff!BX58,3)</f>
        <v>0</v>
      </c>
      <c r="BY58" s="1">
        <f>ROUND(AbsDiff!BY58,3)</f>
        <v>0</v>
      </c>
      <c r="BZ58" s="1">
        <f>ROUND(AbsDiff!BZ58,3)</f>
        <v>0</v>
      </c>
      <c r="CA58" s="1">
        <f>ROUND(AbsDiff!CA58,3)</f>
        <v>0</v>
      </c>
      <c r="CB58" s="1">
        <f>ROUND(AbsDiff!CB58,3)</f>
        <v>0</v>
      </c>
    </row>
    <row r="59" spans="1:80" x14ac:dyDescent="0.2">
      <c r="A59" s="1">
        <f>ROUND(AbsDiff!A59,3)</f>
        <v>0</v>
      </c>
      <c r="B59" s="1">
        <f>ROUND(AbsDiff!B59,3)</f>
        <v>0</v>
      </c>
      <c r="C59" s="1">
        <f>ROUND(AbsDiff!C59,3)</f>
        <v>0</v>
      </c>
      <c r="D59" s="1">
        <f>ROUND(AbsDiff!D59,3)</f>
        <v>0</v>
      </c>
      <c r="E59" s="1">
        <f>ROUND(AbsDiff!E59,3)</f>
        <v>0</v>
      </c>
      <c r="F59" s="1">
        <f>ROUND(AbsDiff!F59,3)</f>
        <v>1E-3</v>
      </c>
      <c r="G59" s="1">
        <f>ROUND(AbsDiff!G59,3)</f>
        <v>1E-3</v>
      </c>
      <c r="H59" s="1">
        <f>ROUND(AbsDiff!H59,3)</f>
        <v>0</v>
      </c>
      <c r="I59" s="1">
        <f>ROUND(AbsDiff!I59,3)</f>
        <v>0</v>
      </c>
      <c r="J59" s="1">
        <f>ROUND(AbsDiff!J59,3)</f>
        <v>0</v>
      </c>
      <c r="K59" s="1" t="e">
        <f>ROUND(AbsDiff!K59,3)</f>
        <v>#VALUE!</v>
      </c>
      <c r="L59" s="1">
        <f>ROUND(AbsDiff!L59,3)</f>
        <v>0</v>
      </c>
      <c r="M59" s="1">
        <f>ROUND(AbsDiff!M59,3)</f>
        <v>0</v>
      </c>
      <c r="N59" s="1">
        <f>ROUND(AbsDiff!N59,3)</f>
        <v>0</v>
      </c>
      <c r="O59" s="1">
        <f>ROUND(AbsDiff!O59,3)</f>
        <v>0</v>
      </c>
      <c r="P59" s="1">
        <f>ROUND(AbsDiff!P59,3)</f>
        <v>0</v>
      </c>
      <c r="Q59" s="1">
        <f>ROUND(AbsDiff!Q59,3)</f>
        <v>0</v>
      </c>
      <c r="R59" s="1">
        <f>ROUND(AbsDiff!R59,3)</f>
        <v>-3.0000000000000001E-3</v>
      </c>
      <c r="S59" s="1">
        <f>ROUND(AbsDiff!S59,3)</f>
        <v>0</v>
      </c>
      <c r="T59" s="1">
        <f>ROUND(AbsDiff!T59,3)</f>
        <v>0</v>
      </c>
      <c r="U59" s="1">
        <f>ROUND(AbsDiff!U59,3)</f>
        <v>0</v>
      </c>
      <c r="V59" s="1">
        <f>ROUND(AbsDiff!V59,3)</f>
        <v>0</v>
      </c>
      <c r="W59" s="1">
        <f>ROUND(AbsDiff!W59,3)</f>
        <v>0</v>
      </c>
      <c r="X59" s="1">
        <f>ROUND(AbsDiff!X59,3)</f>
        <v>0</v>
      </c>
      <c r="Y59" s="1">
        <f>ROUND(AbsDiff!Y59,3)</f>
        <v>0</v>
      </c>
      <c r="Z59" s="1">
        <f>ROUND(AbsDiff!Z59,3)</f>
        <v>0</v>
      </c>
      <c r="AA59" s="1">
        <f>ROUND(AbsDiff!AA59,3)</f>
        <v>0</v>
      </c>
      <c r="AB59" s="1">
        <f>ROUND(AbsDiff!AB59,3)</f>
        <v>0</v>
      </c>
      <c r="AC59" s="1">
        <f>ROUND(AbsDiff!AC59,3)</f>
        <v>0</v>
      </c>
      <c r="AD59" s="1">
        <f>ROUND(AbsDiff!AD59,3)</f>
        <v>0</v>
      </c>
      <c r="AE59" s="1">
        <f>ROUND(AbsDiff!AE59,3)</f>
        <v>0</v>
      </c>
      <c r="AF59" s="1">
        <f>ROUND(AbsDiff!AF59,3)</f>
        <v>0</v>
      </c>
      <c r="AG59" s="1">
        <f>ROUND(AbsDiff!AG59,3)</f>
        <v>0</v>
      </c>
      <c r="AH59" s="1">
        <f>ROUND(AbsDiff!AH59,3)</f>
        <v>0</v>
      </c>
      <c r="AI59" s="1">
        <f>ROUND(AbsDiff!AI59,3)</f>
        <v>0</v>
      </c>
      <c r="AJ59" s="1">
        <f>ROUND(AbsDiff!AJ59,3)</f>
        <v>0</v>
      </c>
      <c r="AK59" s="1">
        <f>ROUND(AbsDiff!AK59,3)</f>
        <v>0</v>
      </c>
      <c r="AL59" s="1">
        <f>ROUND(AbsDiff!AL59,3)</f>
        <v>0</v>
      </c>
      <c r="AM59" s="1">
        <f>ROUND(AbsDiff!AM59,3)</f>
        <v>0</v>
      </c>
      <c r="AN59" s="1">
        <f>ROUND(AbsDiff!AN59,3)</f>
        <v>0</v>
      </c>
      <c r="AO59" s="1">
        <f>ROUND(AbsDiff!AO59,3)</f>
        <v>0</v>
      </c>
      <c r="AP59" s="1">
        <f>ROUND(AbsDiff!AP59,3)</f>
        <v>0</v>
      </c>
      <c r="AQ59" s="1">
        <f>ROUND(AbsDiff!AQ59,3)</f>
        <v>0</v>
      </c>
      <c r="AR59" s="1">
        <f>ROUND(AbsDiff!AR59,3)</f>
        <v>0</v>
      </c>
      <c r="AS59" s="1">
        <f>ROUND(AbsDiff!AS59,3)</f>
        <v>0</v>
      </c>
      <c r="AT59" s="1">
        <f>ROUND(AbsDiff!AT59,3)</f>
        <v>0</v>
      </c>
      <c r="AU59" s="1">
        <f>ROUND(AbsDiff!AU59,3)</f>
        <v>0</v>
      </c>
      <c r="AV59" s="1" t="e">
        <f>ROUND(AbsDiff!AV59,3)</f>
        <v>#VALUE!</v>
      </c>
      <c r="AW59" s="1">
        <f>ROUND(AbsDiff!AW59,3)</f>
        <v>0</v>
      </c>
      <c r="AX59" s="1" t="e">
        <f>ROUND(AbsDiff!AX59,3)</f>
        <v>#VALUE!</v>
      </c>
      <c r="AY59" s="1">
        <f>ROUND(AbsDiff!AY59,3)</f>
        <v>0</v>
      </c>
      <c r="AZ59" s="1">
        <f>ROUND(AbsDiff!AZ59,3)</f>
        <v>0</v>
      </c>
      <c r="BA59" s="1">
        <f>ROUND(AbsDiff!BA59,3)</f>
        <v>0</v>
      </c>
      <c r="BB59" s="1" t="e">
        <f>ROUND(AbsDiff!BB59,3)</f>
        <v>#VALUE!</v>
      </c>
      <c r="BC59" s="1">
        <f>ROUND(AbsDiff!BC59,3)</f>
        <v>0</v>
      </c>
      <c r="BD59" s="1">
        <f>ROUND(AbsDiff!BD59,3)</f>
        <v>0</v>
      </c>
      <c r="BE59" s="1">
        <f>ROUND(AbsDiff!BE59,3)</f>
        <v>0</v>
      </c>
      <c r="BF59" s="1">
        <f>ROUND(AbsDiff!BF59,3)</f>
        <v>0</v>
      </c>
      <c r="BG59" s="1">
        <f>ROUND(AbsDiff!BG59,3)</f>
        <v>-35.968000000000004</v>
      </c>
      <c r="BH59" s="1">
        <f>ROUND(AbsDiff!BH59,3)</f>
        <v>0</v>
      </c>
      <c r="BI59" s="1">
        <f>ROUND(AbsDiff!BI59,3)</f>
        <v>0</v>
      </c>
      <c r="BJ59" s="1">
        <f>ROUND(AbsDiff!BJ59,3)</f>
        <v>0</v>
      </c>
      <c r="BK59" s="1">
        <f>ROUND(AbsDiff!BK59,3)</f>
        <v>0</v>
      </c>
      <c r="BL59" s="1">
        <f>ROUND(AbsDiff!BL59,3)</f>
        <v>0</v>
      </c>
      <c r="BM59" s="1">
        <f>ROUND(AbsDiff!BM59,3)</f>
        <v>0</v>
      </c>
      <c r="BN59" s="1">
        <f>ROUND(AbsDiff!BN59,3)</f>
        <v>0</v>
      </c>
      <c r="BO59" s="1">
        <f>ROUND(AbsDiff!BO59,3)</f>
        <v>0</v>
      </c>
      <c r="BP59" s="1">
        <f>ROUND(AbsDiff!BP59,3)</f>
        <v>0</v>
      </c>
      <c r="BQ59" s="1">
        <f>ROUND(AbsDiff!BQ59,3)</f>
        <v>0</v>
      </c>
      <c r="BR59" s="1">
        <f>ROUND(AbsDiff!BR59,3)</f>
        <v>0</v>
      </c>
      <c r="BS59" s="1">
        <f>ROUND(AbsDiff!BS59,3)</f>
        <v>0</v>
      </c>
      <c r="BT59" s="1">
        <f>ROUND(AbsDiff!BT59,3)</f>
        <v>0</v>
      </c>
      <c r="BU59" s="1">
        <f>ROUND(AbsDiff!BU59,3)</f>
        <v>0</v>
      </c>
      <c r="BV59" s="1">
        <f>ROUND(AbsDiff!BV59,3)</f>
        <v>0</v>
      </c>
      <c r="BW59" s="1">
        <f>ROUND(AbsDiff!BW59,3)</f>
        <v>0</v>
      </c>
      <c r="BX59" s="1">
        <f>ROUND(AbsDiff!BX59,3)</f>
        <v>0</v>
      </c>
      <c r="BY59" s="1">
        <f>ROUND(AbsDiff!BY59,3)</f>
        <v>0</v>
      </c>
      <c r="BZ59" s="1">
        <f>ROUND(AbsDiff!BZ59,3)</f>
        <v>0</v>
      </c>
      <c r="CA59" s="1">
        <f>ROUND(AbsDiff!CA59,3)</f>
        <v>0</v>
      </c>
      <c r="CB59" s="1">
        <f>ROUND(AbsDiff!CB59,3)</f>
        <v>0</v>
      </c>
    </row>
    <row r="60" spans="1:80" x14ac:dyDescent="0.2">
      <c r="A60" s="1">
        <f>ROUND(AbsDiff!A60,3)</f>
        <v>0</v>
      </c>
      <c r="B60" s="1">
        <f>ROUND(AbsDiff!B60,3)</f>
        <v>0</v>
      </c>
      <c r="C60" s="1">
        <f>ROUND(AbsDiff!C60,3)</f>
        <v>0</v>
      </c>
      <c r="D60" s="1">
        <f>ROUND(AbsDiff!D60,3)</f>
        <v>0</v>
      </c>
      <c r="E60" s="1">
        <f>ROUND(AbsDiff!E60,3)</f>
        <v>0</v>
      </c>
      <c r="F60" s="1">
        <f>ROUND(AbsDiff!F60,3)</f>
        <v>1E-3</v>
      </c>
      <c r="G60" s="1">
        <f>ROUND(AbsDiff!G60,3)</f>
        <v>1E-3</v>
      </c>
      <c r="H60" s="1">
        <f>ROUND(AbsDiff!H60,3)</f>
        <v>0</v>
      </c>
      <c r="I60" s="1">
        <f>ROUND(AbsDiff!I60,3)</f>
        <v>0</v>
      </c>
      <c r="J60" s="1">
        <f>ROUND(AbsDiff!J60,3)</f>
        <v>0</v>
      </c>
      <c r="K60" s="1">
        <f>ROUND(AbsDiff!K60,3)</f>
        <v>183.137</v>
      </c>
      <c r="L60" s="1">
        <f>ROUND(AbsDiff!L60,3)</f>
        <v>0</v>
      </c>
      <c r="M60" s="1">
        <f>ROUND(AbsDiff!M60,3)</f>
        <v>0</v>
      </c>
      <c r="N60" s="1">
        <f>ROUND(AbsDiff!N60,3)</f>
        <v>0</v>
      </c>
      <c r="O60" s="1">
        <f>ROUND(AbsDiff!O60,3)</f>
        <v>0</v>
      </c>
      <c r="P60" s="1">
        <f>ROUND(AbsDiff!P60,3)</f>
        <v>0</v>
      </c>
      <c r="Q60" s="1">
        <f>ROUND(AbsDiff!Q60,3)</f>
        <v>0</v>
      </c>
      <c r="R60" s="1">
        <f>ROUND(AbsDiff!R60,3)</f>
        <v>-3.0000000000000001E-3</v>
      </c>
      <c r="S60" s="1">
        <f>ROUND(AbsDiff!S60,3)</f>
        <v>0</v>
      </c>
      <c r="T60" s="1">
        <f>ROUND(AbsDiff!T60,3)</f>
        <v>0</v>
      </c>
      <c r="U60" s="1">
        <f>ROUND(AbsDiff!U60,3)</f>
        <v>0</v>
      </c>
      <c r="V60" s="1">
        <f>ROUND(AbsDiff!V60,3)</f>
        <v>0</v>
      </c>
      <c r="W60" s="1">
        <f>ROUND(AbsDiff!W60,3)</f>
        <v>0</v>
      </c>
      <c r="X60" s="1">
        <f>ROUND(AbsDiff!X60,3)</f>
        <v>0</v>
      </c>
      <c r="Y60" s="1">
        <f>ROUND(AbsDiff!Y60,3)</f>
        <v>0</v>
      </c>
      <c r="Z60" s="1">
        <f>ROUND(AbsDiff!Z60,3)</f>
        <v>0</v>
      </c>
      <c r="AA60" s="1">
        <f>ROUND(AbsDiff!AA60,3)</f>
        <v>0</v>
      </c>
      <c r="AB60" s="1">
        <f>ROUND(AbsDiff!AB60,3)</f>
        <v>0</v>
      </c>
      <c r="AC60" s="1">
        <f>ROUND(AbsDiff!AC60,3)</f>
        <v>0</v>
      </c>
      <c r="AD60" s="1">
        <f>ROUND(AbsDiff!AD60,3)</f>
        <v>0</v>
      </c>
      <c r="AE60" s="1">
        <f>ROUND(AbsDiff!AE60,3)</f>
        <v>0</v>
      </c>
      <c r="AF60" s="1">
        <f>ROUND(AbsDiff!AF60,3)</f>
        <v>0</v>
      </c>
      <c r="AG60" s="1">
        <f>ROUND(AbsDiff!AG60,3)</f>
        <v>0</v>
      </c>
      <c r="AH60" s="1">
        <f>ROUND(AbsDiff!AH60,3)</f>
        <v>0</v>
      </c>
      <c r="AI60" s="1">
        <f>ROUND(AbsDiff!AI60,3)</f>
        <v>0</v>
      </c>
      <c r="AJ60" s="1">
        <f>ROUND(AbsDiff!AJ60,3)</f>
        <v>0</v>
      </c>
      <c r="AK60" s="1">
        <f>ROUND(AbsDiff!AK60,3)</f>
        <v>0</v>
      </c>
      <c r="AL60" s="1">
        <f>ROUND(AbsDiff!AL60,3)</f>
        <v>0</v>
      </c>
      <c r="AM60" s="1">
        <f>ROUND(AbsDiff!AM60,3)</f>
        <v>0</v>
      </c>
      <c r="AN60" s="1">
        <f>ROUND(AbsDiff!AN60,3)</f>
        <v>0</v>
      </c>
      <c r="AO60" s="1">
        <f>ROUND(AbsDiff!AO60,3)</f>
        <v>0</v>
      </c>
      <c r="AP60" s="1">
        <f>ROUND(AbsDiff!AP60,3)</f>
        <v>0</v>
      </c>
      <c r="AQ60" s="1">
        <f>ROUND(AbsDiff!AQ60,3)</f>
        <v>0</v>
      </c>
      <c r="AR60" s="1">
        <f>ROUND(AbsDiff!AR60,3)</f>
        <v>0</v>
      </c>
      <c r="AS60" s="1">
        <f>ROUND(AbsDiff!AS60,3)</f>
        <v>0</v>
      </c>
      <c r="AT60" s="1">
        <f>ROUND(AbsDiff!AT60,3)</f>
        <v>0</v>
      </c>
      <c r="AU60" s="1">
        <f>ROUND(AbsDiff!AU60,3)</f>
        <v>0</v>
      </c>
      <c r="AV60" s="1" t="e">
        <f>ROUND(AbsDiff!AV60,3)</f>
        <v>#VALUE!</v>
      </c>
      <c r="AW60" s="1">
        <f>ROUND(AbsDiff!AW60,3)</f>
        <v>0</v>
      </c>
      <c r="AX60" s="1" t="e">
        <f>ROUND(AbsDiff!AX60,3)</f>
        <v>#VALUE!</v>
      </c>
      <c r="AY60" s="1">
        <f>ROUND(AbsDiff!AY60,3)</f>
        <v>0</v>
      </c>
      <c r="AZ60" s="1">
        <f>ROUND(AbsDiff!AZ60,3)</f>
        <v>0</v>
      </c>
      <c r="BA60" s="1">
        <f>ROUND(AbsDiff!BA60,3)</f>
        <v>0</v>
      </c>
      <c r="BB60" s="1" t="e">
        <f>ROUND(AbsDiff!BB60,3)</f>
        <v>#VALUE!</v>
      </c>
      <c r="BC60" s="1">
        <f>ROUND(AbsDiff!BC60,3)</f>
        <v>0</v>
      </c>
      <c r="BD60" s="1">
        <f>ROUND(AbsDiff!BD60,3)</f>
        <v>0</v>
      </c>
      <c r="BE60" s="1">
        <f>ROUND(AbsDiff!BE60,3)</f>
        <v>0</v>
      </c>
      <c r="BF60" s="1">
        <f>ROUND(AbsDiff!BF60,3)</f>
        <v>0</v>
      </c>
      <c r="BG60" s="1">
        <f>ROUND(AbsDiff!BG60,3)</f>
        <v>-73.956999999999994</v>
      </c>
      <c r="BH60" s="1">
        <f>ROUND(AbsDiff!BH60,3)</f>
        <v>0</v>
      </c>
      <c r="BI60" s="1">
        <f>ROUND(AbsDiff!BI60,3)</f>
        <v>0</v>
      </c>
      <c r="BJ60" s="1">
        <f>ROUND(AbsDiff!BJ60,3)</f>
        <v>0</v>
      </c>
      <c r="BK60" s="1">
        <f>ROUND(AbsDiff!BK60,3)</f>
        <v>0</v>
      </c>
      <c r="BL60" s="1">
        <f>ROUND(AbsDiff!BL60,3)</f>
        <v>0</v>
      </c>
      <c r="BM60" s="1">
        <f>ROUND(AbsDiff!BM60,3)</f>
        <v>0</v>
      </c>
      <c r="BN60" s="1">
        <f>ROUND(AbsDiff!BN60,3)</f>
        <v>0</v>
      </c>
      <c r="BO60" s="1">
        <f>ROUND(AbsDiff!BO60,3)</f>
        <v>0</v>
      </c>
      <c r="BP60" s="1">
        <f>ROUND(AbsDiff!BP60,3)</f>
        <v>0</v>
      </c>
      <c r="BQ60" s="1">
        <f>ROUND(AbsDiff!BQ60,3)</f>
        <v>0</v>
      </c>
      <c r="BR60" s="1">
        <f>ROUND(AbsDiff!BR60,3)</f>
        <v>0</v>
      </c>
      <c r="BS60" s="1">
        <f>ROUND(AbsDiff!BS60,3)</f>
        <v>0</v>
      </c>
      <c r="BT60" s="1">
        <f>ROUND(AbsDiff!BT60,3)</f>
        <v>0</v>
      </c>
      <c r="BU60" s="1">
        <f>ROUND(AbsDiff!BU60,3)</f>
        <v>0</v>
      </c>
      <c r="BV60" s="1">
        <f>ROUND(AbsDiff!BV60,3)</f>
        <v>0</v>
      </c>
      <c r="BW60" s="1">
        <f>ROUND(AbsDiff!BW60,3)</f>
        <v>0</v>
      </c>
      <c r="BX60" s="1">
        <f>ROUND(AbsDiff!BX60,3)</f>
        <v>0</v>
      </c>
      <c r="BY60" s="1">
        <f>ROUND(AbsDiff!BY60,3)</f>
        <v>0</v>
      </c>
      <c r="BZ60" s="1">
        <f>ROUND(AbsDiff!BZ60,3)</f>
        <v>0</v>
      </c>
      <c r="CA60" s="1">
        <f>ROUND(AbsDiff!CA60,3)</f>
        <v>0</v>
      </c>
      <c r="CB60" s="1">
        <f>ROUND(AbsDiff!CB60,3)</f>
        <v>0</v>
      </c>
    </row>
    <row r="61" spans="1:80" x14ac:dyDescent="0.2">
      <c r="A61" s="1">
        <f>ROUND(AbsDiff!A61,3)</f>
        <v>0</v>
      </c>
      <c r="B61" s="1">
        <f>ROUND(AbsDiff!B61,3)</f>
        <v>0</v>
      </c>
      <c r="C61" s="1">
        <f>ROUND(AbsDiff!C61,3)</f>
        <v>0</v>
      </c>
      <c r="D61" s="1">
        <f>ROUND(AbsDiff!D61,3)</f>
        <v>0</v>
      </c>
      <c r="E61" s="1">
        <f>ROUND(AbsDiff!E61,3)</f>
        <v>0</v>
      </c>
      <c r="F61" s="1">
        <f>ROUND(AbsDiff!F61,3)</f>
        <v>1E-3</v>
      </c>
      <c r="G61" s="1">
        <f>ROUND(AbsDiff!G61,3)</f>
        <v>1E-3</v>
      </c>
      <c r="H61" s="1">
        <f>ROUND(AbsDiff!H61,3)</f>
        <v>0</v>
      </c>
      <c r="I61" s="1">
        <f>ROUND(AbsDiff!I61,3)</f>
        <v>0</v>
      </c>
      <c r="J61" s="1">
        <f>ROUND(AbsDiff!J61,3)</f>
        <v>0</v>
      </c>
      <c r="K61" s="1">
        <f>ROUND(AbsDiff!K61,3)</f>
        <v>207.90899999999999</v>
      </c>
      <c r="L61" s="1">
        <f>ROUND(AbsDiff!L61,3)</f>
        <v>0</v>
      </c>
      <c r="M61" s="1">
        <f>ROUND(AbsDiff!M61,3)</f>
        <v>0</v>
      </c>
      <c r="N61" s="1">
        <f>ROUND(AbsDiff!N61,3)</f>
        <v>0</v>
      </c>
      <c r="O61" s="1">
        <f>ROUND(AbsDiff!O61,3)</f>
        <v>0</v>
      </c>
      <c r="P61" s="1">
        <f>ROUND(AbsDiff!P61,3)</f>
        <v>0</v>
      </c>
      <c r="Q61" s="1">
        <f>ROUND(AbsDiff!Q61,3)</f>
        <v>0</v>
      </c>
      <c r="R61" s="1">
        <f>ROUND(AbsDiff!R61,3)</f>
        <v>-3.0000000000000001E-3</v>
      </c>
      <c r="S61" s="1">
        <f>ROUND(AbsDiff!S61,3)</f>
        <v>0</v>
      </c>
      <c r="T61" s="1">
        <f>ROUND(AbsDiff!T61,3)</f>
        <v>0</v>
      </c>
      <c r="U61" s="1">
        <f>ROUND(AbsDiff!U61,3)</f>
        <v>0</v>
      </c>
      <c r="V61" s="1">
        <f>ROUND(AbsDiff!V61,3)</f>
        <v>0</v>
      </c>
      <c r="W61" s="1">
        <f>ROUND(AbsDiff!W61,3)</f>
        <v>0</v>
      </c>
      <c r="X61" s="1">
        <f>ROUND(AbsDiff!X61,3)</f>
        <v>0</v>
      </c>
      <c r="Y61" s="1">
        <f>ROUND(AbsDiff!Y61,3)</f>
        <v>0</v>
      </c>
      <c r="Z61" s="1">
        <f>ROUND(AbsDiff!Z61,3)</f>
        <v>0</v>
      </c>
      <c r="AA61" s="1">
        <f>ROUND(AbsDiff!AA61,3)</f>
        <v>0</v>
      </c>
      <c r="AB61" s="1">
        <f>ROUND(AbsDiff!AB61,3)</f>
        <v>0</v>
      </c>
      <c r="AC61" s="1">
        <f>ROUND(AbsDiff!AC61,3)</f>
        <v>0</v>
      </c>
      <c r="AD61" s="1">
        <f>ROUND(AbsDiff!AD61,3)</f>
        <v>0</v>
      </c>
      <c r="AE61" s="1">
        <f>ROUND(AbsDiff!AE61,3)</f>
        <v>0</v>
      </c>
      <c r="AF61" s="1">
        <f>ROUND(AbsDiff!AF61,3)</f>
        <v>0</v>
      </c>
      <c r="AG61" s="1">
        <f>ROUND(AbsDiff!AG61,3)</f>
        <v>0</v>
      </c>
      <c r="AH61" s="1">
        <f>ROUND(AbsDiff!AH61,3)</f>
        <v>0</v>
      </c>
      <c r="AI61" s="1">
        <f>ROUND(AbsDiff!AI61,3)</f>
        <v>0</v>
      </c>
      <c r="AJ61" s="1">
        <f>ROUND(AbsDiff!AJ61,3)</f>
        <v>0</v>
      </c>
      <c r="AK61" s="1">
        <f>ROUND(AbsDiff!AK61,3)</f>
        <v>0</v>
      </c>
      <c r="AL61" s="1">
        <f>ROUND(AbsDiff!AL61,3)</f>
        <v>0</v>
      </c>
      <c r="AM61" s="1">
        <f>ROUND(AbsDiff!AM61,3)</f>
        <v>0</v>
      </c>
      <c r="AN61" s="1">
        <f>ROUND(AbsDiff!AN61,3)</f>
        <v>0</v>
      </c>
      <c r="AO61" s="1">
        <f>ROUND(AbsDiff!AO61,3)</f>
        <v>0</v>
      </c>
      <c r="AP61" s="1">
        <f>ROUND(AbsDiff!AP61,3)</f>
        <v>0</v>
      </c>
      <c r="AQ61" s="1">
        <f>ROUND(AbsDiff!AQ61,3)</f>
        <v>0</v>
      </c>
      <c r="AR61" s="1">
        <f>ROUND(AbsDiff!AR61,3)</f>
        <v>0</v>
      </c>
      <c r="AS61" s="1">
        <f>ROUND(AbsDiff!AS61,3)</f>
        <v>0</v>
      </c>
      <c r="AT61" s="1">
        <f>ROUND(AbsDiff!AT61,3)</f>
        <v>0</v>
      </c>
      <c r="AU61" s="1">
        <f>ROUND(AbsDiff!AU61,3)</f>
        <v>0</v>
      </c>
      <c r="AV61" s="1">
        <f>ROUND(AbsDiff!AV61,3)</f>
        <v>-0.317</v>
      </c>
      <c r="AW61" s="1">
        <f>ROUND(AbsDiff!AW61,3)</f>
        <v>0</v>
      </c>
      <c r="AX61" s="1" t="e">
        <f>ROUND(AbsDiff!AX61,3)</f>
        <v>#VALUE!</v>
      </c>
      <c r="AY61" s="1">
        <f>ROUND(AbsDiff!AY61,3)</f>
        <v>0</v>
      </c>
      <c r="AZ61" s="1">
        <f>ROUND(AbsDiff!AZ61,3)</f>
        <v>0</v>
      </c>
      <c r="BA61" s="1">
        <f>ROUND(AbsDiff!BA61,3)</f>
        <v>0</v>
      </c>
      <c r="BB61" s="1">
        <f>ROUND(AbsDiff!BB61,3)</f>
        <v>-3.5289999999999999</v>
      </c>
      <c r="BC61" s="1">
        <f>ROUND(AbsDiff!BC61,3)</f>
        <v>0</v>
      </c>
      <c r="BD61" s="1">
        <f>ROUND(AbsDiff!BD61,3)</f>
        <v>0</v>
      </c>
      <c r="BE61" s="1">
        <f>ROUND(AbsDiff!BE61,3)</f>
        <v>0</v>
      </c>
      <c r="BF61" s="1">
        <f>ROUND(AbsDiff!BF61,3)</f>
        <v>0</v>
      </c>
      <c r="BG61" s="1" t="e">
        <f>ROUND(AbsDiff!BG61,3)</f>
        <v>#VALUE!</v>
      </c>
      <c r="BH61" s="1">
        <f>ROUND(AbsDiff!BH61,3)</f>
        <v>0</v>
      </c>
      <c r="BI61" s="1">
        <f>ROUND(AbsDiff!BI61,3)</f>
        <v>0</v>
      </c>
      <c r="BJ61" s="1">
        <f>ROUND(AbsDiff!BJ61,3)</f>
        <v>0</v>
      </c>
      <c r="BK61" s="1">
        <f>ROUND(AbsDiff!BK61,3)</f>
        <v>0</v>
      </c>
      <c r="BL61" s="1">
        <f>ROUND(AbsDiff!BL61,3)</f>
        <v>0</v>
      </c>
      <c r="BM61" s="1">
        <f>ROUND(AbsDiff!BM61,3)</f>
        <v>0</v>
      </c>
      <c r="BN61" s="1">
        <f>ROUND(AbsDiff!BN61,3)</f>
        <v>0</v>
      </c>
      <c r="BO61" s="1">
        <f>ROUND(AbsDiff!BO61,3)</f>
        <v>0</v>
      </c>
      <c r="BP61" s="1">
        <f>ROUND(AbsDiff!BP61,3)</f>
        <v>0</v>
      </c>
      <c r="BQ61" s="1">
        <f>ROUND(AbsDiff!BQ61,3)</f>
        <v>0</v>
      </c>
      <c r="BR61" s="1">
        <f>ROUND(AbsDiff!BR61,3)</f>
        <v>0</v>
      </c>
      <c r="BS61" s="1">
        <f>ROUND(AbsDiff!BS61,3)</f>
        <v>0</v>
      </c>
      <c r="BT61" s="1">
        <f>ROUND(AbsDiff!BT61,3)</f>
        <v>0</v>
      </c>
      <c r="BU61" s="1">
        <f>ROUND(AbsDiff!BU61,3)</f>
        <v>0</v>
      </c>
      <c r="BV61" s="1">
        <f>ROUND(AbsDiff!BV61,3)</f>
        <v>0</v>
      </c>
      <c r="BW61" s="1">
        <f>ROUND(AbsDiff!BW61,3)</f>
        <v>0</v>
      </c>
      <c r="BX61" s="1">
        <f>ROUND(AbsDiff!BX61,3)</f>
        <v>0</v>
      </c>
      <c r="BY61" s="1">
        <f>ROUND(AbsDiff!BY61,3)</f>
        <v>0</v>
      </c>
      <c r="BZ61" s="1">
        <f>ROUND(AbsDiff!BZ61,3)</f>
        <v>0</v>
      </c>
      <c r="CA61" s="1">
        <f>ROUND(AbsDiff!CA61,3)</f>
        <v>0</v>
      </c>
      <c r="CB61" s="1">
        <f>ROUND(AbsDiff!CB61,3)</f>
        <v>0</v>
      </c>
    </row>
    <row r="62" spans="1:80" x14ac:dyDescent="0.2">
      <c r="A62" s="1">
        <f>ROUND(AbsDiff!A62,3)</f>
        <v>0</v>
      </c>
      <c r="B62" s="1">
        <f>ROUND(AbsDiff!B62,3)</f>
        <v>0</v>
      </c>
      <c r="C62" s="1">
        <f>ROUND(AbsDiff!C62,3)</f>
        <v>0</v>
      </c>
      <c r="D62" s="1">
        <f>ROUND(AbsDiff!D62,3)</f>
        <v>0</v>
      </c>
      <c r="E62" s="1">
        <f>ROUND(AbsDiff!E62,3)</f>
        <v>0</v>
      </c>
      <c r="F62" s="1">
        <f>ROUND(AbsDiff!F62,3)</f>
        <v>1E-3</v>
      </c>
      <c r="G62" s="1">
        <f>ROUND(AbsDiff!G62,3)</f>
        <v>1E-3</v>
      </c>
      <c r="H62" s="1">
        <f>ROUND(AbsDiff!H62,3)</f>
        <v>0</v>
      </c>
      <c r="I62" s="1">
        <f>ROUND(AbsDiff!I62,3)</f>
        <v>0</v>
      </c>
      <c r="J62" s="1">
        <f>ROUND(AbsDiff!J62,3)</f>
        <v>0</v>
      </c>
      <c r="K62" s="1">
        <f>ROUND(AbsDiff!K62,3)</f>
        <v>230.773</v>
      </c>
      <c r="L62" s="1">
        <f>ROUND(AbsDiff!L62,3)</f>
        <v>0</v>
      </c>
      <c r="M62" s="1">
        <f>ROUND(AbsDiff!M62,3)</f>
        <v>0</v>
      </c>
      <c r="N62" s="1">
        <f>ROUND(AbsDiff!N62,3)</f>
        <v>0</v>
      </c>
      <c r="O62" s="1">
        <f>ROUND(AbsDiff!O62,3)</f>
        <v>0</v>
      </c>
      <c r="P62" s="1">
        <f>ROUND(AbsDiff!P62,3)</f>
        <v>0</v>
      </c>
      <c r="Q62" s="1">
        <f>ROUND(AbsDiff!Q62,3)</f>
        <v>0</v>
      </c>
      <c r="R62" s="1">
        <f>ROUND(AbsDiff!R62,3)</f>
        <v>-3.0000000000000001E-3</v>
      </c>
      <c r="S62" s="1">
        <f>ROUND(AbsDiff!S62,3)</f>
        <v>0</v>
      </c>
      <c r="T62" s="1">
        <f>ROUND(AbsDiff!T62,3)</f>
        <v>0</v>
      </c>
      <c r="U62" s="1">
        <f>ROUND(AbsDiff!U62,3)</f>
        <v>0</v>
      </c>
      <c r="V62" s="1">
        <f>ROUND(AbsDiff!V62,3)</f>
        <v>0</v>
      </c>
      <c r="W62" s="1">
        <f>ROUND(AbsDiff!W62,3)</f>
        <v>0</v>
      </c>
      <c r="X62" s="1">
        <f>ROUND(AbsDiff!X62,3)</f>
        <v>0</v>
      </c>
      <c r="Y62" s="1">
        <f>ROUND(AbsDiff!Y62,3)</f>
        <v>0</v>
      </c>
      <c r="Z62" s="1">
        <f>ROUND(AbsDiff!Z62,3)</f>
        <v>0</v>
      </c>
      <c r="AA62" s="1">
        <f>ROUND(AbsDiff!AA62,3)</f>
        <v>0</v>
      </c>
      <c r="AB62" s="1">
        <f>ROUND(AbsDiff!AB62,3)</f>
        <v>0</v>
      </c>
      <c r="AC62" s="1">
        <f>ROUND(AbsDiff!AC62,3)</f>
        <v>0</v>
      </c>
      <c r="AD62" s="1">
        <f>ROUND(AbsDiff!AD62,3)</f>
        <v>0</v>
      </c>
      <c r="AE62" s="1">
        <f>ROUND(AbsDiff!AE62,3)</f>
        <v>0</v>
      </c>
      <c r="AF62" s="1">
        <f>ROUND(AbsDiff!AF62,3)</f>
        <v>0</v>
      </c>
      <c r="AG62" s="1">
        <f>ROUND(AbsDiff!AG62,3)</f>
        <v>0</v>
      </c>
      <c r="AH62" s="1">
        <f>ROUND(AbsDiff!AH62,3)</f>
        <v>0</v>
      </c>
      <c r="AI62" s="1">
        <f>ROUND(AbsDiff!AI62,3)</f>
        <v>0</v>
      </c>
      <c r="AJ62" s="1">
        <f>ROUND(AbsDiff!AJ62,3)</f>
        <v>0</v>
      </c>
      <c r="AK62" s="1">
        <f>ROUND(AbsDiff!AK62,3)</f>
        <v>0</v>
      </c>
      <c r="AL62" s="1">
        <f>ROUND(AbsDiff!AL62,3)</f>
        <v>0</v>
      </c>
      <c r="AM62" s="1">
        <f>ROUND(AbsDiff!AM62,3)</f>
        <v>0</v>
      </c>
      <c r="AN62" s="1">
        <f>ROUND(AbsDiff!AN62,3)</f>
        <v>0</v>
      </c>
      <c r="AO62" s="1">
        <f>ROUND(AbsDiff!AO62,3)</f>
        <v>0</v>
      </c>
      <c r="AP62" s="1">
        <f>ROUND(AbsDiff!AP62,3)</f>
        <v>0</v>
      </c>
      <c r="AQ62" s="1">
        <f>ROUND(AbsDiff!AQ62,3)</f>
        <v>0</v>
      </c>
      <c r="AR62" s="1">
        <f>ROUND(AbsDiff!AR62,3)</f>
        <v>0</v>
      </c>
      <c r="AS62" s="1">
        <f>ROUND(AbsDiff!AS62,3)</f>
        <v>0</v>
      </c>
      <c r="AT62" s="1">
        <f>ROUND(AbsDiff!AT62,3)</f>
        <v>0</v>
      </c>
      <c r="AU62" s="1">
        <f>ROUND(AbsDiff!AU62,3)</f>
        <v>0</v>
      </c>
      <c r="AV62" s="1" t="e">
        <f>ROUND(AbsDiff!AV62,3)</f>
        <v>#VALUE!</v>
      </c>
      <c r="AW62" s="1">
        <f>ROUND(AbsDiff!AW62,3)</f>
        <v>0</v>
      </c>
      <c r="AX62" s="1" t="e">
        <f>ROUND(AbsDiff!AX62,3)</f>
        <v>#VALUE!</v>
      </c>
      <c r="AY62" s="1">
        <f>ROUND(AbsDiff!AY62,3)</f>
        <v>0</v>
      </c>
      <c r="AZ62" s="1">
        <f>ROUND(AbsDiff!AZ62,3)</f>
        <v>0</v>
      </c>
      <c r="BA62" s="1">
        <f>ROUND(AbsDiff!BA62,3)</f>
        <v>0</v>
      </c>
      <c r="BB62" s="1" t="e">
        <f>ROUND(AbsDiff!BB62,3)</f>
        <v>#VALUE!</v>
      </c>
      <c r="BC62" s="1">
        <f>ROUND(AbsDiff!BC62,3)</f>
        <v>0</v>
      </c>
      <c r="BD62" s="1">
        <f>ROUND(AbsDiff!BD62,3)</f>
        <v>0</v>
      </c>
      <c r="BE62" s="1">
        <f>ROUND(AbsDiff!BE62,3)</f>
        <v>0</v>
      </c>
      <c r="BF62" s="1">
        <f>ROUND(AbsDiff!BF62,3)</f>
        <v>0</v>
      </c>
      <c r="BG62" s="1">
        <f>ROUND(AbsDiff!BG62,3)</f>
        <v>-137.10900000000001</v>
      </c>
      <c r="BH62" s="1">
        <f>ROUND(AbsDiff!BH62,3)</f>
        <v>0</v>
      </c>
      <c r="BI62" s="1">
        <f>ROUND(AbsDiff!BI62,3)</f>
        <v>0</v>
      </c>
      <c r="BJ62" s="1">
        <f>ROUND(AbsDiff!BJ62,3)</f>
        <v>0</v>
      </c>
      <c r="BK62" s="1">
        <f>ROUND(AbsDiff!BK62,3)</f>
        <v>0</v>
      </c>
      <c r="BL62" s="1">
        <f>ROUND(AbsDiff!BL62,3)</f>
        <v>0</v>
      </c>
      <c r="BM62" s="1">
        <f>ROUND(AbsDiff!BM62,3)</f>
        <v>0</v>
      </c>
      <c r="BN62" s="1">
        <f>ROUND(AbsDiff!BN62,3)</f>
        <v>0</v>
      </c>
      <c r="BO62" s="1">
        <f>ROUND(AbsDiff!BO62,3)</f>
        <v>0</v>
      </c>
      <c r="BP62" s="1">
        <f>ROUND(AbsDiff!BP62,3)</f>
        <v>0</v>
      </c>
      <c r="BQ62" s="1">
        <f>ROUND(AbsDiff!BQ62,3)</f>
        <v>0</v>
      </c>
      <c r="BR62" s="1">
        <f>ROUND(AbsDiff!BR62,3)</f>
        <v>0</v>
      </c>
      <c r="BS62" s="1">
        <f>ROUND(AbsDiff!BS62,3)</f>
        <v>0</v>
      </c>
      <c r="BT62" s="1">
        <f>ROUND(AbsDiff!BT62,3)</f>
        <v>0</v>
      </c>
      <c r="BU62" s="1">
        <f>ROUND(AbsDiff!BU62,3)</f>
        <v>0</v>
      </c>
      <c r="BV62" s="1">
        <f>ROUND(AbsDiff!BV62,3)</f>
        <v>0</v>
      </c>
      <c r="BW62" s="1">
        <f>ROUND(AbsDiff!BW62,3)</f>
        <v>0</v>
      </c>
      <c r="BX62" s="1">
        <f>ROUND(AbsDiff!BX62,3)</f>
        <v>0</v>
      </c>
      <c r="BY62" s="1">
        <f>ROUND(AbsDiff!BY62,3)</f>
        <v>0</v>
      </c>
      <c r="BZ62" s="1">
        <f>ROUND(AbsDiff!BZ62,3)</f>
        <v>0</v>
      </c>
      <c r="CA62" s="1">
        <f>ROUND(AbsDiff!CA62,3)</f>
        <v>0</v>
      </c>
      <c r="CB62" s="1">
        <f>ROUND(AbsDiff!CB62,3)</f>
        <v>0</v>
      </c>
    </row>
    <row r="63" spans="1:80" x14ac:dyDescent="0.2">
      <c r="A63" s="1">
        <f>ROUND(AbsDiff!A63,3)</f>
        <v>0</v>
      </c>
      <c r="B63" s="1">
        <f>ROUND(AbsDiff!B63,3)</f>
        <v>0</v>
      </c>
      <c r="C63" s="1">
        <f>ROUND(AbsDiff!C63,3)</f>
        <v>0</v>
      </c>
      <c r="D63" s="1">
        <f>ROUND(AbsDiff!D63,3)</f>
        <v>0</v>
      </c>
      <c r="E63" s="1">
        <f>ROUND(AbsDiff!E63,3)</f>
        <v>0</v>
      </c>
      <c r="F63" s="1">
        <f>ROUND(AbsDiff!F63,3)</f>
        <v>1E-3</v>
      </c>
      <c r="G63" s="1">
        <f>ROUND(AbsDiff!G63,3)</f>
        <v>1E-3</v>
      </c>
      <c r="H63" s="1">
        <f>ROUND(AbsDiff!H63,3)</f>
        <v>0</v>
      </c>
      <c r="I63" s="1">
        <f>ROUND(AbsDiff!I63,3)</f>
        <v>0</v>
      </c>
      <c r="J63" s="1">
        <f>ROUND(AbsDiff!J63,3)</f>
        <v>0</v>
      </c>
      <c r="K63" s="1">
        <f>ROUND(AbsDiff!K63,3)</f>
        <v>253.29</v>
      </c>
      <c r="L63" s="1">
        <f>ROUND(AbsDiff!L63,3)</f>
        <v>0</v>
      </c>
      <c r="M63" s="1">
        <f>ROUND(AbsDiff!M63,3)</f>
        <v>0</v>
      </c>
      <c r="N63" s="1">
        <f>ROUND(AbsDiff!N63,3)</f>
        <v>0</v>
      </c>
      <c r="O63" s="1">
        <f>ROUND(AbsDiff!O63,3)</f>
        <v>0</v>
      </c>
      <c r="P63" s="1">
        <f>ROUND(AbsDiff!P63,3)</f>
        <v>0</v>
      </c>
      <c r="Q63" s="1">
        <f>ROUND(AbsDiff!Q63,3)</f>
        <v>0</v>
      </c>
      <c r="R63" s="1">
        <f>ROUND(AbsDiff!R63,3)</f>
        <v>-3.0000000000000001E-3</v>
      </c>
      <c r="S63" s="1">
        <f>ROUND(AbsDiff!S63,3)</f>
        <v>0</v>
      </c>
      <c r="T63" s="1">
        <f>ROUND(AbsDiff!T63,3)</f>
        <v>0</v>
      </c>
      <c r="U63" s="1">
        <f>ROUND(AbsDiff!U63,3)</f>
        <v>0</v>
      </c>
      <c r="V63" s="1">
        <f>ROUND(AbsDiff!V63,3)</f>
        <v>0</v>
      </c>
      <c r="W63" s="1">
        <f>ROUND(AbsDiff!W63,3)</f>
        <v>0</v>
      </c>
      <c r="X63" s="1">
        <f>ROUND(AbsDiff!X63,3)</f>
        <v>0</v>
      </c>
      <c r="Y63" s="1">
        <f>ROUND(AbsDiff!Y63,3)</f>
        <v>0</v>
      </c>
      <c r="Z63" s="1">
        <f>ROUND(AbsDiff!Z63,3)</f>
        <v>0</v>
      </c>
      <c r="AA63" s="1">
        <f>ROUND(AbsDiff!AA63,3)</f>
        <v>0</v>
      </c>
      <c r="AB63" s="1">
        <f>ROUND(AbsDiff!AB63,3)</f>
        <v>0</v>
      </c>
      <c r="AC63" s="1">
        <f>ROUND(AbsDiff!AC63,3)</f>
        <v>0</v>
      </c>
      <c r="AD63" s="1">
        <f>ROUND(AbsDiff!AD63,3)</f>
        <v>0</v>
      </c>
      <c r="AE63" s="1">
        <f>ROUND(AbsDiff!AE63,3)</f>
        <v>0</v>
      </c>
      <c r="AF63" s="1">
        <f>ROUND(AbsDiff!AF63,3)</f>
        <v>0</v>
      </c>
      <c r="AG63" s="1">
        <f>ROUND(AbsDiff!AG63,3)</f>
        <v>0</v>
      </c>
      <c r="AH63" s="1">
        <f>ROUND(AbsDiff!AH63,3)</f>
        <v>0</v>
      </c>
      <c r="AI63" s="1">
        <f>ROUND(AbsDiff!AI63,3)</f>
        <v>0</v>
      </c>
      <c r="AJ63" s="1">
        <f>ROUND(AbsDiff!AJ63,3)</f>
        <v>0</v>
      </c>
      <c r="AK63" s="1">
        <f>ROUND(AbsDiff!AK63,3)</f>
        <v>0</v>
      </c>
      <c r="AL63" s="1">
        <f>ROUND(AbsDiff!AL63,3)</f>
        <v>0</v>
      </c>
      <c r="AM63" s="1">
        <f>ROUND(AbsDiff!AM63,3)</f>
        <v>0</v>
      </c>
      <c r="AN63" s="1">
        <f>ROUND(AbsDiff!AN63,3)</f>
        <v>0</v>
      </c>
      <c r="AO63" s="1">
        <f>ROUND(AbsDiff!AO63,3)</f>
        <v>0</v>
      </c>
      <c r="AP63" s="1">
        <f>ROUND(AbsDiff!AP63,3)</f>
        <v>0</v>
      </c>
      <c r="AQ63" s="1">
        <f>ROUND(AbsDiff!AQ63,3)</f>
        <v>0</v>
      </c>
      <c r="AR63" s="1">
        <f>ROUND(AbsDiff!AR63,3)</f>
        <v>0</v>
      </c>
      <c r="AS63" s="1">
        <f>ROUND(AbsDiff!AS63,3)</f>
        <v>0</v>
      </c>
      <c r="AT63" s="1">
        <f>ROUND(AbsDiff!AT63,3)</f>
        <v>0</v>
      </c>
      <c r="AU63" s="1">
        <f>ROUND(AbsDiff!AU63,3)</f>
        <v>0</v>
      </c>
      <c r="AV63" s="1">
        <f>ROUND(AbsDiff!AV63,3)</f>
        <v>0.94399999999999995</v>
      </c>
      <c r="AW63" s="1">
        <f>ROUND(AbsDiff!AW63,3)</f>
        <v>0</v>
      </c>
      <c r="AX63" s="1" t="e">
        <f>ROUND(AbsDiff!AX63,3)</f>
        <v>#VALUE!</v>
      </c>
      <c r="AY63" s="1">
        <f>ROUND(AbsDiff!AY63,3)</f>
        <v>0</v>
      </c>
      <c r="AZ63" s="1">
        <f>ROUND(AbsDiff!AZ63,3)</f>
        <v>0</v>
      </c>
      <c r="BA63" s="1">
        <f>ROUND(AbsDiff!BA63,3)</f>
        <v>0</v>
      </c>
      <c r="BB63" s="1" t="e">
        <f>ROUND(AbsDiff!BB63,3)</f>
        <v>#VALUE!</v>
      </c>
      <c r="BC63" s="1">
        <f>ROUND(AbsDiff!BC63,3)</f>
        <v>0</v>
      </c>
      <c r="BD63" s="1">
        <f>ROUND(AbsDiff!BD63,3)</f>
        <v>0</v>
      </c>
      <c r="BE63" s="1">
        <f>ROUND(AbsDiff!BE63,3)</f>
        <v>0</v>
      </c>
      <c r="BF63" s="1">
        <f>ROUND(AbsDiff!BF63,3)</f>
        <v>0</v>
      </c>
      <c r="BG63" s="1" t="e">
        <f>ROUND(AbsDiff!BG63,3)</f>
        <v>#VALUE!</v>
      </c>
      <c r="BH63" s="1">
        <f>ROUND(AbsDiff!BH63,3)</f>
        <v>0</v>
      </c>
      <c r="BI63" s="1">
        <f>ROUND(AbsDiff!BI63,3)</f>
        <v>0</v>
      </c>
      <c r="BJ63" s="1">
        <f>ROUND(AbsDiff!BJ63,3)</f>
        <v>0</v>
      </c>
      <c r="BK63" s="1">
        <f>ROUND(AbsDiff!BK63,3)</f>
        <v>0</v>
      </c>
      <c r="BL63" s="1">
        <f>ROUND(AbsDiff!BL63,3)</f>
        <v>0</v>
      </c>
      <c r="BM63" s="1">
        <f>ROUND(AbsDiff!BM63,3)</f>
        <v>0</v>
      </c>
      <c r="BN63" s="1">
        <f>ROUND(AbsDiff!BN63,3)</f>
        <v>0</v>
      </c>
      <c r="BO63" s="1">
        <f>ROUND(AbsDiff!BO63,3)</f>
        <v>0</v>
      </c>
      <c r="BP63" s="1">
        <f>ROUND(AbsDiff!BP63,3)</f>
        <v>0</v>
      </c>
      <c r="BQ63" s="1">
        <f>ROUND(AbsDiff!BQ63,3)</f>
        <v>0</v>
      </c>
      <c r="BR63" s="1">
        <f>ROUND(AbsDiff!BR63,3)</f>
        <v>0</v>
      </c>
      <c r="BS63" s="1">
        <f>ROUND(AbsDiff!BS63,3)</f>
        <v>0</v>
      </c>
      <c r="BT63" s="1">
        <f>ROUND(AbsDiff!BT63,3)</f>
        <v>0</v>
      </c>
      <c r="BU63" s="1">
        <f>ROUND(AbsDiff!BU63,3)</f>
        <v>0</v>
      </c>
      <c r="BV63" s="1">
        <f>ROUND(AbsDiff!BV63,3)</f>
        <v>0</v>
      </c>
      <c r="BW63" s="1">
        <f>ROUND(AbsDiff!BW63,3)</f>
        <v>0</v>
      </c>
      <c r="BX63" s="1">
        <f>ROUND(AbsDiff!BX63,3)</f>
        <v>0</v>
      </c>
      <c r="BY63" s="1">
        <f>ROUND(AbsDiff!BY63,3)</f>
        <v>0</v>
      </c>
      <c r="BZ63" s="1">
        <f>ROUND(AbsDiff!BZ63,3)</f>
        <v>0</v>
      </c>
      <c r="CA63" s="1">
        <f>ROUND(AbsDiff!CA63,3)</f>
        <v>0</v>
      </c>
      <c r="CB63" s="1">
        <f>ROUND(AbsDiff!CB63,3)</f>
        <v>0</v>
      </c>
    </row>
    <row r="64" spans="1:80" x14ac:dyDescent="0.2">
      <c r="A64" s="1">
        <f>ROUND(AbsDiff!A64,3)</f>
        <v>0</v>
      </c>
      <c r="B64" s="1">
        <f>ROUND(AbsDiff!B64,3)</f>
        <v>0</v>
      </c>
      <c r="C64" s="1">
        <f>ROUND(AbsDiff!C64,3)</f>
        <v>0</v>
      </c>
      <c r="D64" s="1">
        <f>ROUND(AbsDiff!D64,3)</f>
        <v>0</v>
      </c>
      <c r="E64" s="1">
        <f>ROUND(AbsDiff!E64,3)</f>
        <v>0</v>
      </c>
      <c r="F64" s="1">
        <f>ROUND(AbsDiff!F64,3)</f>
        <v>1E-3</v>
      </c>
      <c r="G64" s="1">
        <f>ROUND(AbsDiff!G64,3)</f>
        <v>1E-3</v>
      </c>
      <c r="H64" s="1">
        <f>ROUND(AbsDiff!H64,3)</f>
        <v>0</v>
      </c>
      <c r="I64" s="1">
        <f>ROUND(AbsDiff!I64,3)</f>
        <v>0</v>
      </c>
      <c r="J64" s="1">
        <f>ROUND(AbsDiff!J64,3)</f>
        <v>0</v>
      </c>
      <c r="K64" s="1" t="e">
        <f>ROUND(AbsDiff!K64,3)</f>
        <v>#VALUE!</v>
      </c>
      <c r="L64" s="1">
        <f>ROUND(AbsDiff!L64,3)</f>
        <v>0</v>
      </c>
      <c r="M64" s="1">
        <f>ROUND(AbsDiff!M64,3)</f>
        <v>0</v>
      </c>
      <c r="N64" s="1">
        <f>ROUND(AbsDiff!N64,3)</f>
        <v>0</v>
      </c>
      <c r="O64" s="1">
        <f>ROUND(AbsDiff!O64,3)</f>
        <v>0</v>
      </c>
      <c r="P64" s="1">
        <f>ROUND(AbsDiff!P64,3)</f>
        <v>0</v>
      </c>
      <c r="Q64" s="1">
        <f>ROUND(AbsDiff!Q64,3)</f>
        <v>0</v>
      </c>
      <c r="R64" s="1">
        <f>ROUND(AbsDiff!R64,3)</f>
        <v>-3.0000000000000001E-3</v>
      </c>
      <c r="S64" s="1">
        <f>ROUND(AbsDiff!S64,3)</f>
        <v>0</v>
      </c>
      <c r="T64" s="1">
        <f>ROUND(AbsDiff!T64,3)</f>
        <v>0</v>
      </c>
      <c r="U64" s="1">
        <f>ROUND(AbsDiff!U64,3)</f>
        <v>0</v>
      </c>
      <c r="V64" s="1">
        <f>ROUND(AbsDiff!V64,3)</f>
        <v>0</v>
      </c>
      <c r="W64" s="1">
        <f>ROUND(AbsDiff!W64,3)</f>
        <v>0</v>
      </c>
      <c r="X64" s="1">
        <f>ROUND(AbsDiff!X64,3)</f>
        <v>0</v>
      </c>
      <c r="Y64" s="1">
        <f>ROUND(AbsDiff!Y64,3)</f>
        <v>0</v>
      </c>
      <c r="Z64" s="1">
        <f>ROUND(AbsDiff!Z64,3)</f>
        <v>0</v>
      </c>
      <c r="AA64" s="1">
        <f>ROUND(AbsDiff!AA64,3)</f>
        <v>0</v>
      </c>
      <c r="AB64" s="1">
        <f>ROUND(AbsDiff!AB64,3)</f>
        <v>0</v>
      </c>
      <c r="AC64" s="1">
        <f>ROUND(AbsDiff!AC64,3)</f>
        <v>0</v>
      </c>
      <c r="AD64" s="1">
        <f>ROUND(AbsDiff!AD64,3)</f>
        <v>0</v>
      </c>
      <c r="AE64" s="1">
        <f>ROUND(AbsDiff!AE64,3)</f>
        <v>0</v>
      </c>
      <c r="AF64" s="1">
        <f>ROUND(AbsDiff!AF64,3)</f>
        <v>0</v>
      </c>
      <c r="AG64" s="1">
        <f>ROUND(AbsDiff!AG64,3)</f>
        <v>0</v>
      </c>
      <c r="AH64" s="1">
        <f>ROUND(AbsDiff!AH64,3)</f>
        <v>0</v>
      </c>
      <c r="AI64" s="1">
        <f>ROUND(AbsDiff!AI64,3)</f>
        <v>0</v>
      </c>
      <c r="AJ64" s="1">
        <f>ROUND(AbsDiff!AJ64,3)</f>
        <v>0</v>
      </c>
      <c r="AK64" s="1">
        <f>ROUND(AbsDiff!AK64,3)</f>
        <v>0</v>
      </c>
      <c r="AL64" s="1">
        <f>ROUND(AbsDiff!AL64,3)</f>
        <v>0</v>
      </c>
      <c r="AM64" s="1">
        <f>ROUND(AbsDiff!AM64,3)</f>
        <v>0</v>
      </c>
      <c r="AN64" s="1">
        <f>ROUND(AbsDiff!AN64,3)</f>
        <v>0</v>
      </c>
      <c r="AO64" s="1">
        <f>ROUND(AbsDiff!AO64,3)</f>
        <v>0</v>
      </c>
      <c r="AP64" s="1">
        <f>ROUND(AbsDiff!AP64,3)</f>
        <v>0</v>
      </c>
      <c r="AQ64" s="1">
        <f>ROUND(AbsDiff!AQ64,3)</f>
        <v>0</v>
      </c>
      <c r="AR64" s="1">
        <f>ROUND(AbsDiff!AR64,3)</f>
        <v>0</v>
      </c>
      <c r="AS64" s="1">
        <f>ROUND(AbsDiff!AS64,3)</f>
        <v>0</v>
      </c>
      <c r="AT64" s="1">
        <f>ROUND(AbsDiff!AT64,3)</f>
        <v>0</v>
      </c>
      <c r="AU64" s="1">
        <f>ROUND(AbsDiff!AU64,3)</f>
        <v>0</v>
      </c>
      <c r="AV64" s="1" t="e">
        <f>ROUND(AbsDiff!AV64,3)</f>
        <v>#VALUE!</v>
      </c>
      <c r="AW64" s="1">
        <f>ROUND(AbsDiff!AW64,3)</f>
        <v>0</v>
      </c>
      <c r="AX64" s="1">
        <f>ROUND(AbsDiff!AX64,3)</f>
        <v>303.10300000000001</v>
      </c>
      <c r="AY64" s="1">
        <f>ROUND(AbsDiff!AY64,3)</f>
        <v>0</v>
      </c>
      <c r="AZ64" s="1">
        <f>ROUND(AbsDiff!AZ64,3)</f>
        <v>0</v>
      </c>
      <c r="BA64" s="1">
        <f>ROUND(AbsDiff!BA64,3)</f>
        <v>0</v>
      </c>
      <c r="BB64" s="1" t="e">
        <f>ROUND(AbsDiff!BB64,3)</f>
        <v>#VALUE!</v>
      </c>
      <c r="BC64" s="1">
        <f>ROUND(AbsDiff!BC64,3)</f>
        <v>0</v>
      </c>
      <c r="BD64" s="1">
        <f>ROUND(AbsDiff!BD64,3)</f>
        <v>0</v>
      </c>
      <c r="BE64" s="1">
        <f>ROUND(AbsDiff!BE64,3)</f>
        <v>0</v>
      </c>
      <c r="BF64" s="1">
        <f>ROUND(AbsDiff!BF64,3)</f>
        <v>0</v>
      </c>
      <c r="BG64" s="1" t="e">
        <f>ROUND(AbsDiff!BG64,3)</f>
        <v>#VALUE!</v>
      </c>
      <c r="BH64" s="1">
        <f>ROUND(AbsDiff!BH64,3)</f>
        <v>0</v>
      </c>
      <c r="BI64" s="1">
        <f>ROUND(AbsDiff!BI64,3)</f>
        <v>0</v>
      </c>
      <c r="BJ64" s="1">
        <f>ROUND(AbsDiff!BJ64,3)</f>
        <v>0</v>
      </c>
      <c r="BK64" s="1">
        <f>ROUND(AbsDiff!BK64,3)</f>
        <v>0</v>
      </c>
      <c r="BL64" s="1">
        <f>ROUND(AbsDiff!BL64,3)</f>
        <v>0</v>
      </c>
      <c r="BM64" s="1">
        <f>ROUND(AbsDiff!BM64,3)</f>
        <v>0</v>
      </c>
      <c r="BN64" s="1">
        <f>ROUND(AbsDiff!BN64,3)</f>
        <v>0</v>
      </c>
      <c r="BO64" s="1">
        <f>ROUND(AbsDiff!BO64,3)</f>
        <v>0</v>
      </c>
      <c r="BP64" s="1">
        <f>ROUND(AbsDiff!BP64,3)</f>
        <v>0</v>
      </c>
      <c r="BQ64" s="1">
        <f>ROUND(AbsDiff!BQ64,3)</f>
        <v>0</v>
      </c>
      <c r="BR64" s="1">
        <f>ROUND(AbsDiff!BR64,3)</f>
        <v>0</v>
      </c>
      <c r="BS64" s="1">
        <f>ROUND(AbsDiff!BS64,3)</f>
        <v>0</v>
      </c>
      <c r="BT64" s="1">
        <f>ROUND(AbsDiff!BT64,3)</f>
        <v>0</v>
      </c>
      <c r="BU64" s="1">
        <f>ROUND(AbsDiff!BU64,3)</f>
        <v>0</v>
      </c>
      <c r="BV64" s="1">
        <f>ROUND(AbsDiff!BV64,3)</f>
        <v>0</v>
      </c>
      <c r="BW64" s="1">
        <f>ROUND(AbsDiff!BW64,3)</f>
        <v>0</v>
      </c>
      <c r="BX64" s="1">
        <f>ROUND(AbsDiff!BX64,3)</f>
        <v>0</v>
      </c>
      <c r="BY64" s="1">
        <f>ROUND(AbsDiff!BY64,3)</f>
        <v>0</v>
      </c>
      <c r="BZ64" s="1">
        <f>ROUND(AbsDiff!BZ64,3)</f>
        <v>0</v>
      </c>
      <c r="CA64" s="1">
        <f>ROUND(AbsDiff!CA64,3)</f>
        <v>0</v>
      </c>
      <c r="CB64" s="1">
        <f>ROUND(AbsDiff!CB64,3)</f>
        <v>0</v>
      </c>
    </row>
    <row r="65" spans="1:80" x14ac:dyDescent="0.2">
      <c r="A65" s="1">
        <f>ROUND(AbsDiff!A65,3)</f>
        <v>0</v>
      </c>
      <c r="B65" s="1">
        <f>ROUND(AbsDiff!B65,3)</f>
        <v>0</v>
      </c>
      <c r="C65" s="1">
        <f>ROUND(AbsDiff!C65,3)</f>
        <v>0</v>
      </c>
      <c r="D65" s="1">
        <f>ROUND(AbsDiff!D65,3)</f>
        <v>0</v>
      </c>
      <c r="E65" s="1">
        <f>ROUND(AbsDiff!E65,3)</f>
        <v>0</v>
      </c>
      <c r="F65" s="1">
        <f>ROUND(AbsDiff!F65,3)</f>
        <v>1E-3</v>
      </c>
      <c r="G65" s="1">
        <f>ROUND(AbsDiff!G65,3)</f>
        <v>1E-3</v>
      </c>
      <c r="H65" s="1">
        <f>ROUND(AbsDiff!H65,3)</f>
        <v>0</v>
      </c>
      <c r="I65" s="1">
        <f>ROUND(AbsDiff!I65,3)</f>
        <v>0</v>
      </c>
      <c r="J65" s="1">
        <f>ROUND(AbsDiff!J65,3)</f>
        <v>0</v>
      </c>
      <c r="K65" s="1">
        <f>ROUND(AbsDiff!K65,3)</f>
        <v>277.24299999999999</v>
      </c>
      <c r="L65" s="1">
        <f>ROUND(AbsDiff!L65,3)</f>
        <v>0</v>
      </c>
      <c r="M65" s="1">
        <f>ROUND(AbsDiff!M65,3)</f>
        <v>0</v>
      </c>
      <c r="N65" s="1">
        <f>ROUND(AbsDiff!N65,3)</f>
        <v>0</v>
      </c>
      <c r="O65" s="1">
        <f>ROUND(AbsDiff!O65,3)</f>
        <v>0</v>
      </c>
      <c r="P65" s="1">
        <f>ROUND(AbsDiff!P65,3)</f>
        <v>0</v>
      </c>
      <c r="Q65" s="1">
        <f>ROUND(AbsDiff!Q65,3)</f>
        <v>0</v>
      </c>
      <c r="R65" s="1">
        <f>ROUND(AbsDiff!R65,3)</f>
        <v>-3.0000000000000001E-3</v>
      </c>
      <c r="S65" s="1">
        <f>ROUND(AbsDiff!S65,3)</f>
        <v>0</v>
      </c>
      <c r="T65" s="1">
        <f>ROUND(AbsDiff!T65,3)</f>
        <v>0</v>
      </c>
      <c r="U65" s="1">
        <f>ROUND(AbsDiff!U65,3)</f>
        <v>0</v>
      </c>
      <c r="V65" s="1">
        <f>ROUND(AbsDiff!V65,3)</f>
        <v>0</v>
      </c>
      <c r="W65" s="1">
        <f>ROUND(AbsDiff!W65,3)</f>
        <v>0</v>
      </c>
      <c r="X65" s="1">
        <f>ROUND(AbsDiff!X65,3)</f>
        <v>0</v>
      </c>
      <c r="Y65" s="1">
        <f>ROUND(AbsDiff!Y65,3)</f>
        <v>0</v>
      </c>
      <c r="Z65" s="1">
        <f>ROUND(AbsDiff!Z65,3)</f>
        <v>0</v>
      </c>
      <c r="AA65" s="1">
        <f>ROUND(AbsDiff!AA65,3)</f>
        <v>0</v>
      </c>
      <c r="AB65" s="1">
        <f>ROUND(AbsDiff!AB65,3)</f>
        <v>0</v>
      </c>
      <c r="AC65" s="1">
        <f>ROUND(AbsDiff!AC65,3)</f>
        <v>0</v>
      </c>
      <c r="AD65" s="1">
        <f>ROUND(AbsDiff!AD65,3)</f>
        <v>0</v>
      </c>
      <c r="AE65" s="1">
        <f>ROUND(AbsDiff!AE65,3)</f>
        <v>0</v>
      </c>
      <c r="AF65" s="1">
        <f>ROUND(AbsDiff!AF65,3)</f>
        <v>0</v>
      </c>
      <c r="AG65" s="1">
        <f>ROUND(AbsDiff!AG65,3)</f>
        <v>0</v>
      </c>
      <c r="AH65" s="1">
        <f>ROUND(AbsDiff!AH65,3)</f>
        <v>0</v>
      </c>
      <c r="AI65" s="1">
        <f>ROUND(AbsDiff!AI65,3)</f>
        <v>0</v>
      </c>
      <c r="AJ65" s="1">
        <f>ROUND(AbsDiff!AJ65,3)</f>
        <v>0</v>
      </c>
      <c r="AK65" s="1">
        <f>ROUND(AbsDiff!AK65,3)</f>
        <v>0</v>
      </c>
      <c r="AL65" s="1">
        <f>ROUND(AbsDiff!AL65,3)</f>
        <v>0</v>
      </c>
      <c r="AM65" s="1">
        <f>ROUND(AbsDiff!AM65,3)</f>
        <v>0</v>
      </c>
      <c r="AN65" s="1">
        <f>ROUND(AbsDiff!AN65,3)</f>
        <v>0</v>
      </c>
      <c r="AO65" s="1">
        <f>ROUND(AbsDiff!AO65,3)</f>
        <v>0</v>
      </c>
      <c r="AP65" s="1">
        <f>ROUND(AbsDiff!AP65,3)</f>
        <v>0</v>
      </c>
      <c r="AQ65" s="1">
        <f>ROUND(AbsDiff!AQ65,3)</f>
        <v>0</v>
      </c>
      <c r="AR65" s="1">
        <f>ROUND(AbsDiff!AR65,3)</f>
        <v>0</v>
      </c>
      <c r="AS65" s="1">
        <f>ROUND(AbsDiff!AS65,3)</f>
        <v>0</v>
      </c>
      <c r="AT65" s="1">
        <f>ROUND(AbsDiff!AT65,3)</f>
        <v>0</v>
      </c>
      <c r="AU65" s="1">
        <f>ROUND(AbsDiff!AU65,3)</f>
        <v>0</v>
      </c>
      <c r="AV65" s="1">
        <f>ROUND(AbsDiff!AV65,3)</f>
        <v>0.108</v>
      </c>
      <c r="AW65" s="1">
        <f>ROUND(AbsDiff!AW65,3)</f>
        <v>0</v>
      </c>
      <c r="AX65" s="1" t="e">
        <f>ROUND(AbsDiff!AX65,3)</f>
        <v>#VALUE!</v>
      </c>
      <c r="AY65" s="1">
        <f>ROUND(AbsDiff!AY65,3)</f>
        <v>0</v>
      </c>
      <c r="AZ65" s="1">
        <f>ROUND(AbsDiff!AZ65,3)</f>
        <v>0</v>
      </c>
      <c r="BA65" s="1">
        <f>ROUND(AbsDiff!BA65,3)</f>
        <v>0</v>
      </c>
      <c r="BB65" s="1" t="e">
        <f>ROUND(AbsDiff!BB65,3)</f>
        <v>#VALUE!</v>
      </c>
      <c r="BC65" s="1">
        <f>ROUND(AbsDiff!BC65,3)</f>
        <v>0</v>
      </c>
      <c r="BD65" s="1">
        <f>ROUND(AbsDiff!BD65,3)</f>
        <v>0</v>
      </c>
      <c r="BE65" s="1">
        <f>ROUND(AbsDiff!BE65,3)</f>
        <v>0</v>
      </c>
      <c r="BF65" s="1">
        <f>ROUND(AbsDiff!BF65,3)</f>
        <v>0</v>
      </c>
      <c r="BG65" s="1" t="e">
        <f>ROUND(AbsDiff!BG65,3)</f>
        <v>#VALUE!</v>
      </c>
      <c r="BH65" s="1">
        <f>ROUND(AbsDiff!BH65,3)</f>
        <v>0</v>
      </c>
      <c r="BI65" s="1">
        <f>ROUND(AbsDiff!BI65,3)</f>
        <v>0</v>
      </c>
      <c r="BJ65" s="1">
        <f>ROUND(AbsDiff!BJ65,3)</f>
        <v>0</v>
      </c>
      <c r="BK65" s="1">
        <f>ROUND(AbsDiff!BK65,3)</f>
        <v>0</v>
      </c>
      <c r="BL65" s="1">
        <f>ROUND(AbsDiff!BL65,3)</f>
        <v>0</v>
      </c>
      <c r="BM65" s="1">
        <f>ROUND(AbsDiff!BM65,3)</f>
        <v>0</v>
      </c>
      <c r="BN65" s="1">
        <f>ROUND(AbsDiff!BN65,3)</f>
        <v>0</v>
      </c>
      <c r="BO65" s="1">
        <f>ROUND(AbsDiff!BO65,3)</f>
        <v>0</v>
      </c>
      <c r="BP65" s="1">
        <f>ROUND(AbsDiff!BP65,3)</f>
        <v>0</v>
      </c>
      <c r="BQ65" s="1">
        <f>ROUND(AbsDiff!BQ65,3)</f>
        <v>0</v>
      </c>
      <c r="BR65" s="1">
        <f>ROUND(AbsDiff!BR65,3)</f>
        <v>0</v>
      </c>
      <c r="BS65" s="1">
        <f>ROUND(AbsDiff!BS65,3)</f>
        <v>0</v>
      </c>
      <c r="BT65" s="1">
        <f>ROUND(AbsDiff!BT65,3)</f>
        <v>0</v>
      </c>
      <c r="BU65" s="1">
        <f>ROUND(AbsDiff!BU65,3)</f>
        <v>0</v>
      </c>
      <c r="BV65" s="1">
        <f>ROUND(AbsDiff!BV65,3)</f>
        <v>0</v>
      </c>
      <c r="BW65" s="1">
        <f>ROUND(AbsDiff!BW65,3)</f>
        <v>0</v>
      </c>
      <c r="BX65" s="1">
        <f>ROUND(AbsDiff!BX65,3)</f>
        <v>0</v>
      </c>
      <c r="BY65" s="1">
        <f>ROUND(AbsDiff!BY65,3)</f>
        <v>0</v>
      </c>
      <c r="BZ65" s="1">
        <f>ROUND(AbsDiff!BZ65,3)</f>
        <v>0</v>
      </c>
      <c r="CA65" s="1">
        <f>ROUND(AbsDiff!CA65,3)</f>
        <v>0</v>
      </c>
      <c r="CB65" s="1">
        <f>ROUND(AbsDiff!CB65,3)</f>
        <v>0</v>
      </c>
    </row>
    <row r="66" spans="1:80" x14ac:dyDescent="0.2">
      <c r="A66" s="1">
        <f>ROUND(AbsDiff!A66,3)</f>
        <v>0</v>
      </c>
      <c r="B66" s="1">
        <f>ROUND(AbsDiff!B66,3)</f>
        <v>0</v>
      </c>
      <c r="C66" s="1">
        <f>ROUND(AbsDiff!C66,3)</f>
        <v>0</v>
      </c>
      <c r="D66" s="1">
        <f>ROUND(AbsDiff!D66,3)</f>
        <v>0</v>
      </c>
      <c r="E66" s="1">
        <f>ROUND(AbsDiff!E66,3)</f>
        <v>0</v>
      </c>
      <c r="F66" s="1">
        <f>ROUND(AbsDiff!F66,3)</f>
        <v>1E-3</v>
      </c>
      <c r="G66" s="1">
        <f>ROUND(AbsDiff!G66,3)</f>
        <v>1E-3</v>
      </c>
      <c r="H66" s="1">
        <f>ROUND(AbsDiff!H66,3)</f>
        <v>0</v>
      </c>
      <c r="I66" s="1">
        <f>ROUND(AbsDiff!I66,3)</f>
        <v>0</v>
      </c>
      <c r="J66" s="1">
        <f>ROUND(AbsDiff!J66,3)</f>
        <v>0</v>
      </c>
      <c r="K66" s="1" t="e">
        <f>ROUND(AbsDiff!K66,3)</f>
        <v>#VALUE!</v>
      </c>
      <c r="L66" s="1">
        <f>ROUND(AbsDiff!L66,3)</f>
        <v>0</v>
      </c>
      <c r="M66" s="1">
        <f>ROUND(AbsDiff!M66,3)</f>
        <v>0</v>
      </c>
      <c r="N66" s="1">
        <f>ROUND(AbsDiff!N66,3)</f>
        <v>0</v>
      </c>
      <c r="O66" s="1">
        <f>ROUND(AbsDiff!O66,3)</f>
        <v>0</v>
      </c>
      <c r="P66" s="1">
        <f>ROUND(AbsDiff!P66,3)</f>
        <v>0</v>
      </c>
      <c r="Q66" s="1">
        <f>ROUND(AbsDiff!Q66,3)</f>
        <v>0</v>
      </c>
      <c r="R66" s="1">
        <f>ROUND(AbsDiff!R66,3)</f>
        <v>-3.0000000000000001E-3</v>
      </c>
      <c r="S66" s="1">
        <f>ROUND(AbsDiff!S66,3)</f>
        <v>0</v>
      </c>
      <c r="T66" s="1">
        <f>ROUND(AbsDiff!T66,3)</f>
        <v>0</v>
      </c>
      <c r="U66" s="1">
        <f>ROUND(AbsDiff!U66,3)</f>
        <v>0</v>
      </c>
      <c r="V66" s="1">
        <f>ROUND(AbsDiff!V66,3)</f>
        <v>0</v>
      </c>
      <c r="W66" s="1">
        <f>ROUND(AbsDiff!W66,3)</f>
        <v>0</v>
      </c>
      <c r="X66" s="1">
        <f>ROUND(AbsDiff!X66,3)</f>
        <v>0</v>
      </c>
      <c r="Y66" s="1">
        <f>ROUND(AbsDiff!Y66,3)</f>
        <v>0</v>
      </c>
      <c r="Z66" s="1">
        <f>ROUND(AbsDiff!Z66,3)</f>
        <v>0</v>
      </c>
      <c r="AA66" s="1">
        <f>ROUND(AbsDiff!AA66,3)</f>
        <v>0</v>
      </c>
      <c r="AB66" s="1">
        <f>ROUND(AbsDiff!AB66,3)</f>
        <v>0</v>
      </c>
      <c r="AC66" s="1">
        <f>ROUND(AbsDiff!AC66,3)</f>
        <v>0</v>
      </c>
      <c r="AD66" s="1">
        <f>ROUND(AbsDiff!AD66,3)</f>
        <v>0</v>
      </c>
      <c r="AE66" s="1">
        <f>ROUND(AbsDiff!AE66,3)</f>
        <v>0</v>
      </c>
      <c r="AF66" s="1">
        <f>ROUND(AbsDiff!AF66,3)</f>
        <v>0</v>
      </c>
      <c r="AG66" s="1">
        <f>ROUND(AbsDiff!AG66,3)</f>
        <v>0</v>
      </c>
      <c r="AH66" s="1">
        <f>ROUND(AbsDiff!AH66,3)</f>
        <v>0</v>
      </c>
      <c r="AI66" s="1">
        <f>ROUND(AbsDiff!AI66,3)</f>
        <v>0</v>
      </c>
      <c r="AJ66" s="1">
        <f>ROUND(AbsDiff!AJ66,3)</f>
        <v>0</v>
      </c>
      <c r="AK66" s="1">
        <f>ROUND(AbsDiff!AK66,3)</f>
        <v>0</v>
      </c>
      <c r="AL66" s="1">
        <f>ROUND(AbsDiff!AL66,3)</f>
        <v>0</v>
      </c>
      <c r="AM66" s="1">
        <f>ROUND(AbsDiff!AM66,3)</f>
        <v>0</v>
      </c>
      <c r="AN66" s="1">
        <f>ROUND(AbsDiff!AN66,3)</f>
        <v>0</v>
      </c>
      <c r="AO66" s="1">
        <f>ROUND(AbsDiff!AO66,3)</f>
        <v>0</v>
      </c>
      <c r="AP66" s="1">
        <f>ROUND(AbsDiff!AP66,3)</f>
        <v>0</v>
      </c>
      <c r="AQ66" s="1">
        <f>ROUND(AbsDiff!AQ66,3)</f>
        <v>0</v>
      </c>
      <c r="AR66" s="1">
        <f>ROUND(AbsDiff!AR66,3)</f>
        <v>0</v>
      </c>
      <c r="AS66" s="1">
        <f>ROUND(AbsDiff!AS66,3)</f>
        <v>0</v>
      </c>
      <c r="AT66" s="1">
        <f>ROUND(AbsDiff!AT66,3)</f>
        <v>0</v>
      </c>
      <c r="AU66" s="1">
        <f>ROUND(AbsDiff!AU66,3)</f>
        <v>0</v>
      </c>
      <c r="AV66" s="1" t="e">
        <f>ROUND(AbsDiff!AV66,3)</f>
        <v>#VALUE!</v>
      </c>
      <c r="AW66" s="1">
        <f>ROUND(AbsDiff!AW66,3)</f>
        <v>0</v>
      </c>
      <c r="AX66" s="1">
        <f>ROUND(AbsDiff!AX66,3)</f>
        <v>306.12799999999999</v>
      </c>
      <c r="AY66" s="1">
        <f>ROUND(AbsDiff!AY66,3)</f>
        <v>0</v>
      </c>
      <c r="AZ66" s="1">
        <f>ROUND(AbsDiff!AZ66,3)</f>
        <v>0</v>
      </c>
      <c r="BA66" s="1">
        <f>ROUND(AbsDiff!BA66,3)</f>
        <v>0</v>
      </c>
      <c r="BB66" s="1" t="e">
        <f>ROUND(AbsDiff!BB66,3)</f>
        <v>#VALUE!</v>
      </c>
      <c r="BC66" s="1">
        <f>ROUND(AbsDiff!BC66,3)</f>
        <v>0</v>
      </c>
      <c r="BD66" s="1">
        <f>ROUND(AbsDiff!BD66,3)</f>
        <v>0</v>
      </c>
      <c r="BE66" s="1">
        <f>ROUND(AbsDiff!BE66,3)</f>
        <v>0</v>
      </c>
      <c r="BF66" s="1">
        <f>ROUND(AbsDiff!BF66,3)</f>
        <v>0</v>
      </c>
      <c r="BG66" s="1" t="e">
        <f>ROUND(AbsDiff!BG66,3)</f>
        <v>#VALUE!</v>
      </c>
      <c r="BH66" s="1">
        <f>ROUND(AbsDiff!BH66,3)</f>
        <v>0</v>
      </c>
      <c r="BI66" s="1">
        <f>ROUND(AbsDiff!BI66,3)</f>
        <v>0</v>
      </c>
      <c r="BJ66" s="1">
        <f>ROUND(AbsDiff!BJ66,3)</f>
        <v>0</v>
      </c>
      <c r="BK66" s="1">
        <f>ROUND(AbsDiff!BK66,3)</f>
        <v>0</v>
      </c>
      <c r="BL66" s="1">
        <f>ROUND(AbsDiff!BL66,3)</f>
        <v>0</v>
      </c>
      <c r="BM66" s="1">
        <f>ROUND(AbsDiff!BM66,3)</f>
        <v>0</v>
      </c>
      <c r="BN66" s="1">
        <f>ROUND(AbsDiff!BN66,3)</f>
        <v>0</v>
      </c>
      <c r="BO66" s="1">
        <f>ROUND(AbsDiff!BO66,3)</f>
        <v>0</v>
      </c>
      <c r="BP66" s="1">
        <f>ROUND(AbsDiff!BP66,3)</f>
        <v>0</v>
      </c>
      <c r="BQ66" s="1">
        <f>ROUND(AbsDiff!BQ66,3)</f>
        <v>0</v>
      </c>
      <c r="BR66" s="1">
        <f>ROUND(AbsDiff!BR66,3)</f>
        <v>0</v>
      </c>
      <c r="BS66" s="1">
        <f>ROUND(AbsDiff!BS66,3)</f>
        <v>0</v>
      </c>
      <c r="BT66" s="1">
        <f>ROUND(AbsDiff!BT66,3)</f>
        <v>0</v>
      </c>
      <c r="BU66" s="1">
        <f>ROUND(AbsDiff!BU66,3)</f>
        <v>0</v>
      </c>
      <c r="BV66" s="1">
        <f>ROUND(AbsDiff!BV66,3)</f>
        <v>0</v>
      </c>
      <c r="BW66" s="1">
        <f>ROUND(AbsDiff!BW66,3)</f>
        <v>0</v>
      </c>
      <c r="BX66" s="1">
        <f>ROUND(AbsDiff!BX66,3)</f>
        <v>0</v>
      </c>
      <c r="BY66" s="1">
        <f>ROUND(AbsDiff!BY66,3)</f>
        <v>0</v>
      </c>
      <c r="BZ66" s="1">
        <f>ROUND(AbsDiff!BZ66,3)</f>
        <v>0</v>
      </c>
      <c r="CA66" s="1">
        <f>ROUND(AbsDiff!CA66,3)</f>
        <v>0</v>
      </c>
      <c r="CB66" s="1">
        <f>ROUND(AbsDiff!CB66,3)</f>
        <v>0</v>
      </c>
    </row>
    <row r="67" spans="1:80" x14ac:dyDescent="0.2">
      <c r="A67" s="1">
        <f>ROUND(AbsDiff!A67,3)</f>
        <v>0</v>
      </c>
      <c r="B67" s="1">
        <f>ROUND(AbsDiff!B67,3)</f>
        <v>0</v>
      </c>
      <c r="C67" s="1">
        <f>ROUND(AbsDiff!C67,3)</f>
        <v>0</v>
      </c>
      <c r="D67" s="1">
        <f>ROUND(AbsDiff!D67,3)</f>
        <v>0</v>
      </c>
      <c r="E67" s="1">
        <f>ROUND(AbsDiff!E67,3)</f>
        <v>0</v>
      </c>
      <c r="F67" s="1">
        <f>ROUND(AbsDiff!F67,3)</f>
        <v>1E-3</v>
      </c>
      <c r="G67" s="1">
        <f>ROUND(AbsDiff!G67,3)</f>
        <v>1E-3</v>
      </c>
      <c r="H67" s="1">
        <f>ROUND(AbsDiff!H67,3)</f>
        <v>0</v>
      </c>
      <c r="I67" s="1">
        <f>ROUND(AbsDiff!I67,3)</f>
        <v>0</v>
      </c>
      <c r="J67" s="1">
        <f>ROUND(AbsDiff!J67,3)</f>
        <v>0</v>
      </c>
      <c r="K67" s="1">
        <f>ROUND(AbsDiff!K67,3)</f>
        <v>0</v>
      </c>
      <c r="L67" s="1">
        <f>ROUND(AbsDiff!L67,3)</f>
        <v>0</v>
      </c>
      <c r="M67" s="1">
        <f>ROUND(AbsDiff!M67,3)</f>
        <v>0</v>
      </c>
      <c r="N67" s="1">
        <f>ROUND(AbsDiff!N67,3)</f>
        <v>0</v>
      </c>
      <c r="O67" s="1">
        <f>ROUND(AbsDiff!O67,3)</f>
        <v>0</v>
      </c>
      <c r="P67" s="1">
        <f>ROUND(AbsDiff!P67,3)</f>
        <v>0</v>
      </c>
      <c r="Q67" s="1">
        <f>ROUND(AbsDiff!Q67,3)</f>
        <v>0</v>
      </c>
      <c r="R67" s="1">
        <f>ROUND(AbsDiff!R67,3)</f>
        <v>-3.0000000000000001E-3</v>
      </c>
      <c r="S67" s="1">
        <f>ROUND(AbsDiff!S67,3)</f>
        <v>0</v>
      </c>
      <c r="T67" s="1">
        <f>ROUND(AbsDiff!T67,3)</f>
        <v>0</v>
      </c>
      <c r="U67" s="1">
        <f>ROUND(AbsDiff!U67,3)</f>
        <v>0</v>
      </c>
      <c r="V67" s="1">
        <f>ROUND(AbsDiff!V67,3)</f>
        <v>0</v>
      </c>
      <c r="W67" s="1">
        <f>ROUND(AbsDiff!W67,3)</f>
        <v>0</v>
      </c>
      <c r="X67" s="1">
        <f>ROUND(AbsDiff!X67,3)</f>
        <v>0</v>
      </c>
      <c r="Y67" s="1">
        <f>ROUND(AbsDiff!Y67,3)</f>
        <v>0</v>
      </c>
      <c r="Z67" s="1">
        <f>ROUND(AbsDiff!Z67,3)</f>
        <v>0</v>
      </c>
      <c r="AA67" s="1">
        <f>ROUND(AbsDiff!AA67,3)</f>
        <v>0</v>
      </c>
      <c r="AB67" s="1">
        <f>ROUND(AbsDiff!AB67,3)</f>
        <v>0</v>
      </c>
      <c r="AC67" s="1">
        <f>ROUND(AbsDiff!AC67,3)</f>
        <v>0</v>
      </c>
      <c r="AD67" s="1">
        <f>ROUND(AbsDiff!AD67,3)</f>
        <v>0</v>
      </c>
      <c r="AE67" s="1">
        <f>ROUND(AbsDiff!AE67,3)</f>
        <v>0</v>
      </c>
      <c r="AF67" s="1">
        <f>ROUND(AbsDiff!AF67,3)</f>
        <v>0</v>
      </c>
      <c r="AG67" s="1">
        <f>ROUND(AbsDiff!AG67,3)</f>
        <v>0</v>
      </c>
      <c r="AH67" s="1">
        <f>ROUND(AbsDiff!AH67,3)</f>
        <v>0</v>
      </c>
      <c r="AI67" s="1">
        <f>ROUND(AbsDiff!AI67,3)</f>
        <v>0</v>
      </c>
      <c r="AJ67" s="1">
        <f>ROUND(AbsDiff!AJ67,3)</f>
        <v>0</v>
      </c>
      <c r="AK67" s="1">
        <f>ROUND(AbsDiff!AK67,3)</f>
        <v>0</v>
      </c>
      <c r="AL67" s="1">
        <f>ROUND(AbsDiff!AL67,3)</f>
        <v>0</v>
      </c>
      <c r="AM67" s="1">
        <f>ROUND(AbsDiff!AM67,3)</f>
        <v>0</v>
      </c>
      <c r="AN67" s="1">
        <f>ROUND(AbsDiff!AN67,3)</f>
        <v>0</v>
      </c>
      <c r="AO67" s="1">
        <f>ROUND(AbsDiff!AO67,3)</f>
        <v>0</v>
      </c>
      <c r="AP67" s="1">
        <f>ROUND(AbsDiff!AP67,3)</f>
        <v>0</v>
      </c>
      <c r="AQ67" s="1">
        <f>ROUND(AbsDiff!AQ67,3)</f>
        <v>0</v>
      </c>
      <c r="AR67" s="1">
        <f>ROUND(AbsDiff!AR67,3)</f>
        <v>0</v>
      </c>
      <c r="AS67" s="1">
        <f>ROUND(AbsDiff!AS67,3)</f>
        <v>0</v>
      </c>
      <c r="AT67" s="1">
        <f>ROUND(AbsDiff!AT67,3)</f>
        <v>0</v>
      </c>
      <c r="AU67" s="1">
        <f>ROUND(AbsDiff!AU67,3)</f>
        <v>0</v>
      </c>
      <c r="AV67" s="1" t="e">
        <f>ROUND(AbsDiff!AV67,3)</f>
        <v>#VALUE!</v>
      </c>
      <c r="AW67" s="1">
        <f>ROUND(AbsDiff!AW67,3)</f>
        <v>0</v>
      </c>
      <c r="AX67" s="1" t="e">
        <f>ROUND(AbsDiff!AX67,3)</f>
        <v>#VALUE!</v>
      </c>
      <c r="AY67" s="1">
        <f>ROUND(AbsDiff!AY67,3)</f>
        <v>0</v>
      </c>
      <c r="AZ67" s="1">
        <f>ROUND(AbsDiff!AZ67,3)</f>
        <v>0</v>
      </c>
      <c r="BA67" s="1">
        <f>ROUND(AbsDiff!BA67,3)</f>
        <v>0</v>
      </c>
      <c r="BB67" s="1" t="e">
        <f>ROUND(AbsDiff!BB67,3)</f>
        <v>#VALUE!</v>
      </c>
      <c r="BC67" s="1">
        <f>ROUND(AbsDiff!BC67,3)</f>
        <v>0</v>
      </c>
      <c r="BD67" s="1">
        <f>ROUND(AbsDiff!BD67,3)</f>
        <v>0</v>
      </c>
      <c r="BE67" s="1">
        <f>ROUND(AbsDiff!BE67,3)</f>
        <v>0</v>
      </c>
      <c r="BF67" s="1">
        <f>ROUND(AbsDiff!BF67,3)</f>
        <v>0</v>
      </c>
      <c r="BG67" s="1">
        <f>ROUND(AbsDiff!BG67,3)</f>
        <v>0</v>
      </c>
      <c r="BH67" s="1">
        <f>ROUND(AbsDiff!BH67,3)</f>
        <v>0</v>
      </c>
      <c r="BI67" s="1">
        <f>ROUND(AbsDiff!BI67,3)</f>
        <v>0</v>
      </c>
      <c r="BJ67" s="1">
        <f>ROUND(AbsDiff!BJ67,3)</f>
        <v>0</v>
      </c>
      <c r="BK67" s="1">
        <f>ROUND(AbsDiff!BK67,3)</f>
        <v>0</v>
      </c>
      <c r="BL67" s="1">
        <f>ROUND(AbsDiff!BL67,3)</f>
        <v>0</v>
      </c>
      <c r="BM67" s="1">
        <f>ROUND(AbsDiff!BM67,3)</f>
        <v>0</v>
      </c>
      <c r="BN67" s="1">
        <f>ROUND(AbsDiff!BN67,3)</f>
        <v>0</v>
      </c>
      <c r="BO67" s="1">
        <f>ROUND(AbsDiff!BO67,3)</f>
        <v>0</v>
      </c>
      <c r="BP67" s="1">
        <f>ROUND(AbsDiff!BP67,3)</f>
        <v>0</v>
      </c>
      <c r="BQ67" s="1">
        <f>ROUND(AbsDiff!BQ67,3)</f>
        <v>0</v>
      </c>
      <c r="BR67" s="1">
        <f>ROUND(AbsDiff!BR67,3)</f>
        <v>0</v>
      </c>
      <c r="BS67" s="1">
        <f>ROUND(AbsDiff!BS67,3)</f>
        <v>0</v>
      </c>
      <c r="BT67" s="1">
        <f>ROUND(AbsDiff!BT67,3)</f>
        <v>0</v>
      </c>
      <c r="BU67" s="1">
        <f>ROUND(AbsDiff!BU67,3)</f>
        <v>0</v>
      </c>
      <c r="BV67" s="1">
        <f>ROUND(AbsDiff!BV67,3)</f>
        <v>0</v>
      </c>
      <c r="BW67" s="1">
        <f>ROUND(AbsDiff!BW67,3)</f>
        <v>0</v>
      </c>
      <c r="BX67" s="1">
        <f>ROUND(AbsDiff!BX67,3)</f>
        <v>0</v>
      </c>
      <c r="BY67" s="1">
        <f>ROUND(AbsDiff!BY67,3)</f>
        <v>0</v>
      </c>
      <c r="BZ67" s="1">
        <f>ROUND(AbsDiff!BZ67,3)</f>
        <v>0</v>
      </c>
      <c r="CA67" s="1">
        <f>ROUND(AbsDiff!CA67,3)</f>
        <v>0</v>
      </c>
      <c r="CB67" s="1">
        <f>ROUND(AbsDiff!CB67,3)</f>
        <v>0</v>
      </c>
    </row>
    <row r="68" spans="1:80" x14ac:dyDescent="0.2">
      <c r="A68" s="1">
        <f>ROUND(AbsDiff!A68,3)</f>
        <v>0</v>
      </c>
      <c r="B68" s="1">
        <f>ROUND(AbsDiff!B68,3)</f>
        <v>0</v>
      </c>
      <c r="C68" s="1">
        <f>ROUND(AbsDiff!C68,3)</f>
        <v>0</v>
      </c>
      <c r="D68" s="1">
        <f>ROUND(AbsDiff!D68,3)</f>
        <v>0</v>
      </c>
      <c r="E68" s="1">
        <f>ROUND(AbsDiff!E68,3)</f>
        <v>0</v>
      </c>
      <c r="F68" s="1">
        <f>ROUND(AbsDiff!F68,3)</f>
        <v>1E-3</v>
      </c>
      <c r="G68" s="1">
        <f>ROUND(AbsDiff!G68,3)</f>
        <v>1E-3</v>
      </c>
      <c r="H68" s="1">
        <f>ROUND(AbsDiff!H68,3)</f>
        <v>0</v>
      </c>
      <c r="I68" s="1">
        <f>ROUND(AbsDiff!I68,3)</f>
        <v>0</v>
      </c>
      <c r="J68" s="1">
        <f>ROUND(AbsDiff!J68,3)</f>
        <v>0</v>
      </c>
      <c r="K68" s="1">
        <f>ROUND(AbsDiff!K68,3)</f>
        <v>0</v>
      </c>
      <c r="L68" s="1">
        <f>ROUND(AbsDiff!L68,3)</f>
        <v>0</v>
      </c>
      <c r="M68" s="1">
        <f>ROUND(AbsDiff!M68,3)</f>
        <v>0</v>
      </c>
      <c r="N68" s="1">
        <f>ROUND(AbsDiff!N68,3)</f>
        <v>0</v>
      </c>
      <c r="O68" s="1">
        <f>ROUND(AbsDiff!O68,3)</f>
        <v>0</v>
      </c>
      <c r="P68" s="1">
        <f>ROUND(AbsDiff!P68,3)</f>
        <v>0</v>
      </c>
      <c r="Q68" s="1">
        <f>ROUND(AbsDiff!Q68,3)</f>
        <v>0</v>
      </c>
      <c r="R68" s="1">
        <f>ROUND(AbsDiff!R68,3)</f>
        <v>-3.0000000000000001E-3</v>
      </c>
      <c r="S68" s="1">
        <f>ROUND(AbsDiff!S68,3)</f>
        <v>0</v>
      </c>
      <c r="T68" s="1">
        <f>ROUND(AbsDiff!T68,3)</f>
        <v>0</v>
      </c>
      <c r="U68" s="1">
        <f>ROUND(AbsDiff!U68,3)</f>
        <v>0</v>
      </c>
      <c r="V68" s="1">
        <f>ROUND(AbsDiff!V68,3)</f>
        <v>0</v>
      </c>
      <c r="W68" s="1">
        <f>ROUND(AbsDiff!W68,3)</f>
        <v>0</v>
      </c>
      <c r="X68" s="1">
        <f>ROUND(AbsDiff!X68,3)</f>
        <v>0</v>
      </c>
      <c r="Y68" s="1">
        <f>ROUND(AbsDiff!Y68,3)</f>
        <v>0</v>
      </c>
      <c r="Z68" s="1">
        <f>ROUND(AbsDiff!Z68,3)</f>
        <v>0</v>
      </c>
      <c r="AA68" s="1">
        <f>ROUND(AbsDiff!AA68,3)</f>
        <v>0</v>
      </c>
      <c r="AB68" s="1">
        <f>ROUND(AbsDiff!AB68,3)</f>
        <v>0</v>
      </c>
      <c r="AC68" s="1">
        <f>ROUND(AbsDiff!AC68,3)</f>
        <v>0</v>
      </c>
      <c r="AD68" s="1">
        <f>ROUND(AbsDiff!AD68,3)</f>
        <v>0</v>
      </c>
      <c r="AE68" s="1">
        <f>ROUND(AbsDiff!AE68,3)</f>
        <v>0</v>
      </c>
      <c r="AF68" s="1">
        <f>ROUND(AbsDiff!AF68,3)</f>
        <v>0</v>
      </c>
      <c r="AG68" s="1">
        <f>ROUND(AbsDiff!AG68,3)</f>
        <v>0</v>
      </c>
      <c r="AH68" s="1">
        <f>ROUND(AbsDiff!AH68,3)</f>
        <v>0</v>
      </c>
      <c r="AI68" s="1">
        <f>ROUND(AbsDiff!AI68,3)</f>
        <v>0</v>
      </c>
      <c r="AJ68" s="1">
        <f>ROUND(AbsDiff!AJ68,3)</f>
        <v>0</v>
      </c>
      <c r="AK68" s="1">
        <f>ROUND(AbsDiff!AK68,3)</f>
        <v>0</v>
      </c>
      <c r="AL68" s="1">
        <f>ROUND(AbsDiff!AL68,3)</f>
        <v>0</v>
      </c>
      <c r="AM68" s="1">
        <f>ROUND(AbsDiff!AM68,3)</f>
        <v>0</v>
      </c>
      <c r="AN68" s="1">
        <f>ROUND(AbsDiff!AN68,3)</f>
        <v>0</v>
      </c>
      <c r="AO68" s="1">
        <f>ROUND(AbsDiff!AO68,3)</f>
        <v>0</v>
      </c>
      <c r="AP68" s="1">
        <f>ROUND(AbsDiff!AP68,3)</f>
        <v>0</v>
      </c>
      <c r="AQ68" s="1">
        <f>ROUND(AbsDiff!AQ68,3)</f>
        <v>0</v>
      </c>
      <c r="AR68" s="1">
        <f>ROUND(AbsDiff!AR68,3)</f>
        <v>0</v>
      </c>
      <c r="AS68" s="1">
        <f>ROUND(AbsDiff!AS68,3)</f>
        <v>0</v>
      </c>
      <c r="AT68" s="1">
        <f>ROUND(AbsDiff!AT68,3)</f>
        <v>0</v>
      </c>
      <c r="AU68" s="1">
        <f>ROUND(AbsDiff!AU68,3)</f>
        <v>0</v>
      </c>
      <c r="AV68" s="1" t="e">
        <f>ROUND(AbsDiff!AV68,3)</f>
        <v>#VALUE!</v>
      </c>
      <c r="AW68" s="1">
        <f>ROUND(AbsDiff!AW68,3)</f>
        <v>0</v>
      </c>
      <c r="AX68" s="1" t="e">
        <f>ROUND(AbsDiff!AX68,3)</f>
        <v>#VALUE!</v>
      </c>
      <c r="AY68" s="1">
        <f>ROUND(AbsDiff!AY68,3)</f>
        <v>0</v>
      </c>
      <c r="AZ68" s="1">
        <f>ROUND(AbsDiff!AZ68,3)</f>
        <v>0</v>
      </c>
      <c r="BA68" s="1">
        <f>ROUND(AbsDiff!BA68,3)</f>
        <v>0</v>
      </c>
      <c r="BB68" s="1" t="e">
        <f>ROUND(AbsDiff!BB68,3)</f>
        <v>#VALUE!</v>
      </c>
      <c r="BC68" s="1">
        <f>ROUND(AbsDiff!BC68,3)</f>
        <v>0</v>
      </c>
      <c r="BD68" s="1">
        <f>ROUND(AbsDiff!BD68,3)</f>
        <v>0</v>
      </c>
      <c r="BE68" s="1">
        <f>ROUND(AbsDiff!BE68,3)</f>
        <v>0</v>
      </c>
      <c r="BF68" s="1">
        <f>ROUND(AbsDiff!BF68,3)</f>
        <v>0</v>
      </c>
      <c r="BG68" s="1">
        <f>ROUND(AbsDiff!BG68,3)</f>
        <v>0</v>
      </c>
      <c r="BH68" s="1">
        <f>ROUND(AbsDiff!BH68,3)</f>
        <v>0</v>
      </c>
      <c r="BI68" s="1">
        <f>ROUND(AbsDiff!BI68,3)</f>
        <v>0</v>
      </c>
      <c r="BJ68" s="1">
        <f>ROUND(AbsDiff!BJ68,3)</f>
        <v>0</v>
      </c>
      <c r="BK68" s="1">
        <f>ROUND(AbsDiff!BK68,3)</f>
        <v>0</v>
      </c>
      <c r="BL68" s="1">
        <f>ROUND(AbsDiff!BL68,3)</f>
        <v>0</v>
      </c>
      <c r="BM68" s="1">
        <f>ROUND(AbsDiff!BM68,3)</f>
        <v>0</v>
      </c>
      <c r="BN68" s="1">
        <f>ROUND(AbsDiff!BN68,3)</f>
        <v>0</v>
      </c>
      <c r="BO68" s="1">
        <f>ROUND(AbsDiff!BO68,3)</f>
        <v>0</v>
      </c>
      <c r="BP68" s="1">
        <f>ROUND(AbsDiff!BP68,3)</f>
        <v>0</v>
      </c>
      <c r="BQ68" s="1">
        <f>ROUND(AbsDiff!BQ68,3)</f>
        <v>0</v>
      </c>
      <c r="BR68" s="1">
        <f>ROUND(AbsDiff!BR68,3)</f>
        <v>0</v>
      </c>
      <c r="BS68" s="1">
        <f>ROUND(AbsDiff!BS68,3)</f>
        <v>0</v>
      </c>
      <c r="BT68" s="1">
        <f>ROUND(AbsDiff!BT68,3)</f>
        <v>0</v>
      </c>
      <c r="BU68" s="1">
        <f>ROUND(AbsDiff!BU68,3)</f>
        <v>0</v>
      </c>
      <c r="BV68" s="1">
        <f>ROUND(AbsDiff!BV68,3)</f>
        <v>0</v>
      </c>
      <c r="BW68" s="1">
        <f>ROUND(AbsDiff!BW68,3)</f>
        <v>0</v>
      </c>
      <c r="BX68" s="1">
        <f>ROUND(AbsDiff!BX68,3)</f>
        <v>0</v>
      </c>
      <c r="BY68" s="1">
        <f>ROUND(AbsDiff!BY68,3)</f>
        <v>0</v>
      </c>
      <c r="BZ68" s="1">
        <f>ROUND(AbsDiff!BZ68,3)</f>
        <v>0</v>
      </c>
      <c r="CA68" s="1">
        <f>ROUND(AbsDiff!CA68,3)</f>
        <v>0</v>
      </c>
      <c r="CB68" s="1">
        <f>ROUND(AbsDiff!CB68,3)</f>
        <v>0</v>
      </c>
    </row>
    <row r="69" spans="1:80" x14ac:dyDescent="0.2">
      <c r="A69" s="1">
        <f>ROUND(AbsDiff!A69,3)</f>
        <v>0</v>
      </c>
      <c r="B69" s="1">
        <f>ROUND(AbsDiff!B69,3)</f>
        <v>0</v>
      </c>
      <c r="C69" s="1">
        <f>ROUND(AbsDiff!C69,3)</f>
        <v>0</v>
      </c>
      <c r="D69" s="1">
        <f>ROUND(AbsDiff!D69,3)</f>
        <v>0</v>
      </c>
      <c r="E69" s="1">
        <f>ROUND(AbsDiff!E69,3)</f>
        <v>0</v>
      </c>
      <c r="F69" s="1">
        <f>ROUND(AbsDiff!F69,3)</f>
        <v>1E-3</v>
      </c>
      <c r="G69" s="1">
        <f>ROUND(AbsDiff!G69,3)</f>
        <v>1E-3</v>
      </c>
      <c r="H69" s="1">
        <f>ROUND(AbsDiff!H69,3)</f>
        <v>0</v>
      </c>
      <c r="I69" s="1">
        <f>ROUND(AbsDiff!I69,3)</f>
        <v>0</v>
      </c>
      <c r="J69" s="1">
        <f>ROUND(AbsDiff!J69,3)</f>
        <v>0</v>
      </c>
      <c r="K69" s="1">
        <f>ROUND(AbsDiff!K69,3)</f>
        <v>0</v>
      </c>
      <c r="L69" s="1">
        <f>ROUND(AbsDiff!L69,3)</f>
        <v>0</v>
      </c>
      <c r="M69" s="1">
        <f>ROUND(AbsDiff!M69,3)</f>
        <v>0</v>
      </c>
      <c r="N69" s="1">
        <f>ROUND(AbsDiff!N69,3)</f>
        <v>0</v>
      </c>
      <c r="O69" s="1">
        <f>ROUND(AbsDiff!O69,3)</f>
        <v>0</v>
      </c>
      <c r="P69" s="1">
        <f>ROUND(AbsDiff!P69,3)</f>
        <v>0</v>
      </c>
      <c r="Q69" s="1">
        <f>ROUND(AbsDiff!Q69,3)</f>
        <v>0</v>
      </c>
      <c r="R69" s="1">
        <f>ROUND(AbsDiff!R69,3)</f>
        <v>-3.0000000000000001E-3</v>
      </c>
      <c r="S69" s="1">
        <f>ROUND(AbsDiff!S69,3)</f>
        <v>0</v>
      </c>
      <c r="T69" s="1">
        <f>ROUND(AbsDiff!T69,3)</f>
        <v>0</v>
      </c>
      <c r="U69" s="1">
        <f>ROUND(AbsDiff!U69,3)</f>
        <v>0</v>
      </c>
      <c r="V69" s="1">
        <f>ROUND(AbsDiff!V69,3)</f>
        <v>0</v>
      </c>
      <c r="W69" s="1">
        <f>ROUND(AbsDiff!W69,3)</f>
        <v>0</v>
      </c>
      <c r="X69" s="1">
        <f>ROUND(AbsDiff!X69,3)</f>
        <v>0</v>
      </c>
      <c r="Y69" s="1">
        <f>ROUND(AbsDiff!Y69,3)</f>
        <v>0</v>
      </c>
      <c r="Z69" s="1">
        <f>ROUND(AbsDiff!Z69,3)</f>
        <v>0</v>
      </c>
      <c r="AA69" s="1">
        <f>ROUND(AbsDiff!AA69,3)</f>
        <v>0</v>
      </c>
      <c r="AB69" s="1">
        <f>ROUND(AbsDiff!AB69,3)</f>
        <v>0</v>
      </c>
      <c r="AC69" s="1">
        <f>ROUND(AbsDiff!AC69,3)</f>
        <v>0</v>
      </c>
      <c r="AD69" s="1">
        <f>ROUND(AbsDiff!AD69,3)</f>
        <v>0</v>
      </c>
      <c r="AE69" s="1">
        <f>ROUND(AbsDiff!AE69,3)</f>
        <v>0</v>
      </c>
      <c r="AF69" s="1">
        <f>ROUND(AbsDiff!AF69,3)</f>
        <v>0</v>
      </c>
      <c r="AG69" s="1">
        <f>ROUND(AbsDiff!AG69,3)</f>
        <v>0</v>
      </c>
      <c r="AH69" s="1">
        <f>ROUND(AbsDiff!AH69,3)</f>
        <v>0</v>
      </c>
      <c r="AI69" s="1">
        <f>ROUND(AbsDiff!AI69,3)</f>
        <v>0</v>
      </c>
      <c r="AJ69" s="1">
        <f>ROUND(AbsDiff!AJ69,3)</f>
        <v>0</v>
      </c>
      <c r="AK69" s="1">
        <f>ROUND(AbsDiff!AK69,3)</f>
        <v>0</v>
      </c>
      <c r="AL69" s="1">
        <f>ROUND(AbsDiff!AL69,3)</f>
        <v>0</v>
      </c>
      <c r="AM69" s="1">
        <f>ROUND(AbsDiff!AM69,3)</f>
        <v>0</v>
      </c>
      <c r="AN69" s="1">
        <f>ROUND(AbsDiff!AN69,3)</f>
        <v>0</v>
      </c>
      <c r="AO69" s="1">
        <f>ROUND(AbsDiff!AO69,3)</f>
        <v>0</v>
      </c>
      <c r="AP69" s="1">
        <f>ROUND(AbsDiff!AP69,3)</f>
        <v>0</v>
      </c>
      <c r="AQ69" s="1">
        <f>ROUND(AbsDiff!AQ69,3)</f>
        <v>0</v>
      </c>
      <c r="AR69" s="1">
        <f>ROUND(AbsDiff!AR69,3)</f>
        <v>0</v>
      </c>
      <c r="AS69" s="1">
        <f>ROUND(AbsDiff!AS69,3)</f>
        <v>0</v>
      </c>
      <c r="AT69" s="1">
        <f>ROUND(AbsDiff!AT69,3)</f>
        <v>0</v>
      </c>
      <c r="AU69" s="1">
        <f>ROUND(AbsDiff!AU69,3)</f>
        <v>0</v>
      </c>
      <c r="AV69" s="1" t="e">
        <f>ROUND(AbsDiff!AV69,3)</f>
        <v>#VALUE!</v>
      </c>
      <c r="AW69" s="1">
        <f>ROUND(AbsDiff!AW69,3)</f>
        <v>0</v>
      </c>
      <c r="AX69" s="1">
        <f>ROUND(AbsDiff!AX69,3)</f>
        <v>0</v>
      </c>
      <c r="AY69" s="1">
        <f>ROUND(AbsDiff!AY69,3)</f>
        <v>0</v>
      </c>
      <c r="AZ69" s="1">
        <f>ROUND(AbsDiff!AZ69,3)</f>
        <v>0</v>
      </c>
      <c r="BA69" s="1">
        <f>ROUND(AbsDiff!BA69,3)</f>
        <v>0</v>
      </c>
      <c r="BB69" s="1" t="e">
        <f>ROUND(AbsDiff!BB69,3)</f>
        <v>#VALUE!</v>
      </c>
      <c r="BC69" s="1">
        <f>ROUND(AbsDiff!BC69,3)</f>
        <v>0</v>
      </c>
      <c r="BD69" s="1">
        <f>ROUND(AbsDiff!BD69,3)</f>
        <v>0</v>
      </c>
      <c r="BE69" s="1">
        <f>ROUND(AbsDiff!BE69,3)</f>
        <v>0</v>
      </c>
      <c r="BF69" s="1">
        <f>ROUND(AbsDiff!BF69,3)</f>
        <v>0</v>
      </c>
      <c r="BG69" s="1">
        <f>ROUND(AbsDiff!BG69,3)</f>
        <v>0</v>
      </c>
      <c r="BH69" s="1">
        <f>ROUND(AbsDiff!BH69,3)</f>
        <v>0</v>
      </c>
      <c r="BI69" s="1">
        <f>ROUND(AbsDiff!BI69,3)</f>
        <v>0</v>
      </c>
      <c r="BJ69" s="1">
        <f>ROUND(AbsDiff!BJ69,3)</f>
        <v>0</v>
      </c>
      <c r="BK69" s="1">
        <f>ROUND(AbsDiff!BK69,3)</f>
        <v>0</v>
      </c>
      <c r="BL69" s="1">
        <f>ROUND(AbsDiff!BL69,3)</f>
        <v>0</v>
      </c>
      <c r="BM69" s="1">
        <f>ROUND(AbsDiff!BM69,3)</f>
        <v>0</v>
      </c>
      <c r="BN69" s="1">
        <f>ROUND(AbsDiff!BN69,3)</f>
        <v>0</v>
      </c>
      <c r="BO69" s="1">
        <f>ROUND(AbsDiff!BO69,3)</f>
        <v>0</v>
      </c>
      <c r="BP69" s="1">
        <f>ROUND(AbsDiff!BP69,3)</f>
        <v>0</v>
      </c>
      <c r="BQ69" s="1">
        <f>ROUND(AbsDiff!BQ69,3)</f>
        <v>0</v>
      </c>
      <c r="BR69" s="1">
        <f>ROUND(AbsDiff!BR69,3)</f>
        <v>0</v>
      </c>
      <c r="BS69" s="1">
        <f>ROUND(AbsDiff!BS69,3)</f>
        <v>0</v>
      </c>
      <c r="BT69" s="1">
        <f>ROUND(AbsDiff!BT69,3)</f>
        <v>0</v>
      </c>
      <c r="BU69" s="1">
        <f>ROUND(AbsDiff!BU69,3)</f>
        <v>0</v>
      </c>
      <c r="BV69" s="1">
        <f>ROUND(AbsDiff!BV69,3)</f>
        <v>0</v>
      </c>
      <c r="BW69" s="1">
        <f>ROUND(AbsDiff!BW69,3)</f>
        <v>0</v>
      </c>
      <c r="BX69" s="1">
        <f>ROUND(AbsDiff!BX69,3)</f>
        <v>0</v>
      </c>
      <c r="BY69" s="1">
        <f>ROUND(AbsDiff!BY69,3)</f>
        <v>0</v>
      </c>
      <c r="BZ69" s="1">
        <f>ROUND(AbsDiff!BZ69,3)</f>
        <v>0</v>
      </c>
      <c r="CA69" s="1">
        <f>ROUND(AbsDiff!CA69,3)</f>
        <v>0</v>
      </c>
      <c r="CB69" s="1">
        <f>ROUND(AbsDiff!CB69,3)</f>
        <v>0</v>
      </c>
    </row>
    <row r="70" spans="1:80" x14ac:dyDescent="0.2">
      <c r="A70" s="1">
        <f>ROUND(AbsDiff!A70,3)</f>
        <v>0</v>
      </c>
      <c r="B70" s="1">
        <f>ROUND(AbsDiff!B70,3)</f>
        <v>0</v>
      </c>
      <c r="C70" s="1">
        <f>ROUND(AbsDiff!C70,3)</f>
        <v>0</v>
      </c>
      <c r="D70" s="1">
        <f>ROUND(AbsDiff!D70,3)</f>
        <v>0</v>
      </c>
      <c r="E70" s="1">
        <f>ROUND(AbsDiff!E70,3)</f>
        <v>0</v>
      </c>
      <c r="F70" s="1">
        <f>ROUND(AbsDiff!F70,3)</f>
        <v>1E-3</v>
      </c>
      <c r="G70" s="1">
        <f>ROUND(AbsDiff!G70,3)</f>
        <v>1E-3</v>
      </c>
      <c r="H70" s="1">
        <f>ROUND(AbsDiff!H70,3)</f>
        <v>0</v>
      </c>
      <c r="I70" s="1">
        <f>ROUND(AbsDiff!I70,3)</f>
        <v>0</v>
      </c>
      <c r="J70" s="1">
        <f>ROUND(AbsDiff!J70,3)</f>
        <v>0</v>
      </c>
      <c r="K70" s="1">
        <f>ROUND(AbsDiff!K70,3)</f>
        <v>0</v>
      </c>
      <c r="L70" s="1">
        <f>ROUND(AbsDiff!L70,3)</f>
        <v>0</v>
      </c>
      <c r="M70" s="1">
        <f>ROUND(AbsDiff!M70,3)</f>
        <v>0</v>
      </c>
      <c r="N70" s="1">
        <f>ROUND(AbsDiff!N70,3)</f>
        <v>0</v>
      </c>
      <c r="O70" s="1">
        <f>ROUND(AbsDiff!O70,3)</f>
        <v>0</v>
      </c>
      <c r="P70" s="1">
        <f>ROUND(AbsDiff!P70,3)</f>
        <v>0</v>
      </c>
      <c r="Q70" s="1">
        <f>ROUND(AbsDiff!Q70,3)</f>
        <v>0</v>
      </c>
      <c r="R70" s="1">
        <f>ROUND(AbsDiff!R70,3)</f>
        <v>-3.0000000000000001E-3</v>
      </c>
      <c r="S70" s="1">
        <f>ROUND(AbsDiff!S70,3)</f>
        <v>0</v>
      </c>
      <c r="T70" s="1">
        <f>ROUND(AbsDiff!T70,3)</f>
        <v>0</v>
      </c>
      <c r="U70" s="1">
        <f>ROUND(AbsDiff!U70,3)</f>
        <v>0</v>
      </c>
      <c r="V70" s="1">
        <f>ROUND(AbsDiff!V70,3)</f>
        <v>0</v>
      </c>
      <c r="W70" s="1">
        <f>ROUND(AbsDiff!W70,3)</f>
        <v>0</v>
      </c>
      <c r="X70" s="1">
        <f>ROUND(AbsDiff!X70,3)</f>
        <v>0</v>
      </c>
      <c r="Y70" s="1">
        <f>ROUND(AbsDiff!Y70,3)</f>
        <v>0</v>
      </c>
      <c r="Z70" s="1">
        <f>ROUND(AbsDiff!Z70,3)</f>
        <v>0</v>
      </c>
      <c r="AA70" s="1">
        <f>ROUND(AbsDiff!AA70,3)</f>
        <v>0</v>
      </c>
      <c r="AB70" s="1">
        <f>ROUND(AbsDiff!AB70,3)</f>
        <v>0</v>
      </c>
      <c r="AC70" s="1">
        <f>ROUND(AbsDiff!AC70,3)</f>
        <v>0</v>
      </c>
      <c r="AD70" s="1">
        <f>ROUND(AbsDiff!AD70,3)</f>
        <v>0</v>
      </c>
      <c r="AE70" s="1">
        <f>ROUND(AbsDiff!AE70,3)</f>
        <v>0</v>
      </c>
      <c r="AF70" s="1">
        <f>ROUND(AbsDiff!AF70,3)</f>
        <v>0</v>
      </c>
      <c r="AG70" s="1">
        <f>ROUND(AbsDiff!AG70,3)</f>
        <v>0</v>
      </c>
      <c r="AH70" s="1">
        <f>ROUND(AbsDiff!AH70,3)</f>
        <v>0</v>
      </c>
      <c r="AI70" s="1">
        <f>ROUND(AbsDiff!AI70,3)</f>
        <v>0</v>
      </c>
      <c r="AJ70" s="1">
        <f>ROUND(AbsDiff!AJ70,3)</f>
        <v>0</v>
      </c>
      <c r="AK70" s="1">
        <f>ROUND(AbsDiff!AK70,3)</f>
        <v>0</v>
      </c>
      <c r="AL70" s="1">
        <f>ROUND(AbsDiff!AL70,3)</f>
        <v>0</v>
      </c>
      <c r="AM70" s="1">
        <f>ROUND(AbsDiff!AM70,3)</f>
        <v>0</v>
      </c>
      <c r="AN70" s="1">
        <f>ROUND(AbsDiff!AN70,3)</f>
        <v>0</v>
      </c>
      <c r="AO70" s="1">
        <f>ROUND(AbsDiff!AO70,3)</f>
        <v>0</v>
      </c>
      <c r="AP70" s="1">
        <f>ROUND(AbsDiff!AP70,3)</f>
        <v>0</v>
      </c>
      <c r="AQ70" s="1">
        <f>ROUND(AbsDiff!AQ70,3)</f>
        <v>0</v>
      </c>
      <c r="AR70" s="1">
        <f>ROUND(AbsDiff!AR70,3)</f>
        <v>0</v>
      </c>
      <c r="AS70" s="1">
        <f>ROUND(AbsDiff!AS70,3)</f>
        <v>0</v>
      </c>
      <c r="AT70" s="1">
        <f>ROUND(AbsDiff!AT70,3)</f>
        <v>0</v>
      </c>
      <c r="AU70" s="1">
        <f>ROUND(AbsDiff!AU70,3)</f>
        <v>0</v>
      </c>
      <c r="AV70" s="1" t="e">
        <f>ROUND(AbsDiff!AV70,3)</f>
        <v>#VALUE!</v>
      </c>
      <c r="AW70" s="1">
        <f>ROUND(AbsDiff!AW70,3)</f>
        <v>0</v>
      </c>
      <c r="AX70" s="1">
        <f>ROUND(AbsDiff!AX70,3)</f>
        <v>0</v>
      </c>
      <c r="AY70" s="1">
        <f>ROUND(AbsDiff!AY70,3)</f>
        <v>0</v>
      </c>
      <c r="AZ70" s="1">
        <f>ROUND(AbsDiff!AZ70,3)</f>
        <v>0</v>
      </c>
      <c r="BA70" s="1">
        <f>ROUND(AbsDiff!BA70,3)</f>
        <v>0</v>
      </c>
      <c r="BB70" s="1" t="e">
        <f>ROUND(AbsDiff!BB70,3)</f>
        <v>#VALUE!</v>
      </c>
      <c r="BC70" s="1">
        <f>ROUND(AbsDiff!BC70,3)</f>
        <v>0</v>
      </c>
      <c r="BD70" s="1">
        <f>ROUND(AbsDiff!BD70,3)</f>
        <v>0</v>
      </c>
      <c r="BE70" s="1">
        <f>ROUND(AbsDiff!BE70,3)</f>
        <v>0</v>
      </c>
      <c r="BF70" s="1">
        <f>ROUND(AbsDiff!BF70,3)</f>
        <v>0</v>
      </c>
      <c r="BG70" s="1">
        <f>ROUND(AbsDiff!BG70,3)</f>
        <v>0</v>
      </c>
      <c r="BH70" s="1">
        <f>ROUND(AbsDiff!BH70,3)</f>
        <v>0</v>
      </c>
      <c r="BI70" s="1">
        <f>ROUND(AbsDiff!BI70,3)</f>
        <v>0</v>
      </c>
      <c r="BJ70" s="1">
        <f>ROUND(AbsDiff!BJ70,3)</f>
        <v>0</v>
      </c>
      <c r="BK70" s="1">
        <f>ROUND(AbsDiff!BK70,3)</f>
        <v>0</v>
      </c>
      <c r="BL70" s="1">
        <f>ROUND(AbsDiff!BL70,3)</f>
        <v>0</v>
      </c>
      <c r="BM70" s="1">
        <f>ROUND(AbsDiff!BM70,3)</f>
        <v>0</v>
      </c>
      <c r="BN70" s="1">
        <f>ROUND(AbsDiff!BN70,3)</f>
        <v>0</v>
      </c>
      <c r="BO70" s="1">
        <f>ROUND(AbsDiff!BO70,3)</f>
        <v>0</v>
      </c>
      <c r="BP70" s="1">
        <f>ROUND(AbsDiff!BP70,3)</f>
        <v>0</v>
      </c>
      <c r="BQ70" s="1">
        <f>ROUND(AbsDiff!BQ70,3)</f>
        <v>0</v>
      </c>
      <c r="BR70" s="1">
        <f>ROUND(AbsDiff!BR70,3)</f>
        <v>0</v>
      </c>
      <c r="BS70" s="1">
        <f>ROUND(AbsDiff!BS70,3)</f>
        <v>0</v>
      </c>
      <c r="BT70" s="1">
        <f>ROUND(AbsDiff!BT70,3)</f>
        <v>0</v>
      </c>
      <c r="BU70" s="1">
        <f>ROUND(AbsDiff!BU70,3)</f>
        <v>0</v>
      </c>
      <c r="BV70" s="1">
        <f>ROUND(AbsDiff!BV70,3)</f>
        <v>0</v>
      </c>
      <c r="BW70" s="1">
        <f>ROUND(AbsDiff!BW70,3)</f>
        <v>0</v>
      </c>
      <c r="BX70" s="1">
        <f>ROUND(AbsDiff!BX70,3)</f>
        <v>0</v>
      </c>
      <c r="BY70" s="1">
        <f>ROUND(AbsDiff!BY70,3)</f>
        <v>0</v>
      </c>
      <c r="BZ70" s="1">
        <f>ROUND(AbsDiff!BZ70,3)</f>
        <v>0</v>
      </c>
      <c r="CA70" s="1">
        <f>ROUND(AbsDiff!CA70,3)</f>
        <v>0</v>
      </c>
      <c r="CB70" s="1">
        <f>ROUND(AbsDiff!CB70,3)</f>
        <v>0</v>
      </c>
    </row>
    <row r="71" spans="1:80" x14ac:dyDescent="0.2">
      <c r="A71" s="1">
        <f>ROUND(AbsDiff!A71,3)</f>
        <v>0</v>
      </c>
      <c r="B71" s="1">
        <f>ROUND(AbsDiff!B71,3)</f>
        <v>0</v>
      </c>
      <c r="C71" s="1">
        <f>ROUND(AbsDiff!C71,3)</f>
        <v>0</v>
      </c>
      <c r="D71" s="1">
        <f>ROUND(AbsDiff!D71,3)</f>
        <v>0</v>
      </c>
      <c r="E71" s="1">
        <f>ROUND(AbsDiff!E71,3)</f>
        <v>0</v>
      </c>
      <c r="F71" s="1">
        <f>ROUND(AbsDiff!F71,3)</f>
        <v>1E-3</v>
      </c>
      <c r="G71" s="1">
        <f>ROUND(AbsDiff!G71,3)</f>
        <v>1E-3</v>
      </c>
      <c r="H71" s="1">
        <f>ROUND(AbsDiff!H71,3)</f>
        <v>0</v>
      </c>
      <c r="I71" s="1">
        <f>ROUND(AbsDiff!I71,3)</f>
        <v>0</v>
      </c>
      <c r="J71" s="1">
        <f>ROUND(AbsDiff!J71,3)</f>
        <v>0</v>
      </c>
      <c r="K71" s="1">
        <f>ROUND(AbsDiff!K71,3)</f>
        <v>0</v>
      </c>
      <c r="L71" s="1">
        <f>ROUND(AbsDiff!L71,3)</f>
        <v>0</v>
      </c>
      <c r="M71" s="1">
        <f>ROUND(AbsDiff!M71,3)</f>
        <v>0</v>
      </c>
      <c r="N71" s="1">
        <f>ROUND(AbsDiff!N71,3)</f>
        <v>0</v>
      </c>
      <c r="O71" s="1">
        <f>ROUND(AbsDiff!O71,3)</f>
        <v>0</v>
      </c>
      <c r="P71" s="1">
        <f>ROUND(AbsDiff!P71,3)</f>
        <v>0</v>
      </c>
      <c r="Q71" s="1">
        <f>ROUND(AbsDiff!Q71,3)</f>
        <v>0</v>
      </c>
      <c r="R71" s="1">
        <f>ROUND(AbsDiff!R71,3)</f>
        <v>-3.0000000000000001E-3</v>
      </c>
      <c r="S71" s="1">
        <f>ROUND(AbsDiff!S71,3)</f>
        <v>0</v>
      </c>
      <c r="T71" s="1">
        <f>ROUND(AbsDiff!T71,3)</f>
        <v>0</v>
      </c>
      <c r="U71" s="1">
        <f>ROUND(AbsDiff!U71,3)</f>
        <v>0</v>
      </c>
      <c r="V71" s="1">
        <f>ROUND(AbsDiff!V71,3)</f>
        <v>0</v>
      </c>
      <c r="W71" s="1">
        <f>ROUND(AbsDiff!W71,3)</f>
        <v>0</v>
      </c>
      <c r="X71" s="1">
        <f>ROUND(AbsDiff!X71,3)</f>
        <v>0</v>
      </c>
      <c r="Y71" s="1">
        <f>ROUND(AbsDiff!Y71,3)</f>
        <v>0</v>
      </c>
      <c r="Z71" s="1">
        <f>ROUND(AbsDiff!Z71,3)</f>
        <v>0</v>
      </c>
      <c r="AA71" s="1">
        <f>ROUND(AbsDiff!AA71,3)</f>
        <v>0</v>
      </c>
      <c r="AB71" s="1">
        <f>ROUND(AbsDiff!AB71,3)</f>
        <v>0</v>
      </c>
      <c r="AC71" s="1">
        <f>ROUND(AbsDiff!AC71,3)</f>
        <v>0</v>
      </c>
      <c r="AD71" s="1">
        <f>ROUND(AbsDiff!AD71,3)</f>
        <v>0</v>
      </c>
      <c r="AE71" s="1">
        <f>ROUND(AbsDiff!AE71,3)</f>
        <v>0</v>
      </c>
      <c r="AF71" s="1">
        <f>ROUND(AbsDiff!AF71,3)</f>
        <v>0</v>
      </c>
      <c r="AG71" s="1">
        <f>ROUND(AbsDiff!AG71,3)</f>
        <v>0</v>
      </c>
      <c r="AH71" s="1">
        <f>ROUND(AbsDiff!AH71,3)</f>
        <v>0</v>
      </c>
      <c r="AI71" s="1">
        <f>ROUND(AbsDiff!AI71,3)</f>
        <v>0</v>
      </c>
      <c r="AJ71" s="1">
        <f>ROUND(AbsDiff!AJ71,3)</f>
        <v>0</v>
      </c>
      <c r="AK71" s="1">
        <f>ROUND(AbsDiff!AK71,3)</f>
        <v>0</v>
      </c>
      <c r="AL71" s="1">
        <f>ROUND(AbsDiff!AL71,3)</f>
        <v>0</v>
      </c>
      <c r="AM71" s="1">
        <f>ROUND(AbsDiff!AM71,3)</f>
        <v>0</v>
      </c>
      <c r="AN71" s="1">
        <f>ROUND(AbsDiff!AN71,3)</f>
        <v>0</v>
      </c>
      <c r="AO71" s="1">
        <f>ROUND(AbsDiff!AO71,3)</f>
        <v>0</v>
      </c>
      <c r="AP71" s="1">
        <f>ROUND(AbsDiff!AP71,3)</f>
        <v>0</v>
      </c>
      <c r="AQ71" s="1">
        <f>ROUND(AbsDiff!AQ71,3)</f>
        <v>0</v>
      </c>
      <c r="AR71" s="1">
        <f>ROUND(AbsDiff!AR71,3)</f>
        <v>0</v>
      </c>
      <c r="AS71" s="1">
        <f>ROUND(AbsDiff!AS71,3)</f>
        <v>0</v>
      </c>
      <c r="AT71" s="1">
        <f>ROUND(AbsDiff!AT71,3)</f>
        <v>0</v>
      </c>
      <c r="AU71" s="1">
        <f>ROUND(AbsDiff!AU71,3)</f>
        <v>0</v>
      </c>
      <c r="AV71" s="1" t="e">
        <f>ROUND(AbsDiff!AV71,3)</f>
        <v>#VALUE!</v>
      </c>
      <c r="AW71" s="1">
        <f>ROUND(AbsDiff!AW71,3)</f>
        <v>0</v>
      </c>
      <c r="AX71" s="1">
        <f>ROUND(AbsDiff!AX71,3)</f>
        <v>0</v>
      </c>
      <c r="AY71" s="1">
        <f>ROUND(AbsDiff!AY71,3)</f>
        <v>0</v>
      </c>
      <c r="AZ71" s="1">
        <f>ROUND(AbsDiff!AZ71,3)</f>
        <v>0</v>
      </c>
      <c r="BA71" s="1">
        <f>ROUND(AbsDiff!BA71,3)</f>
        <v>0</v>
      </c>
      <c r="BB71" s="1" t="e">
        <f>ROUND(AbsDiff!BB71,3)</f>
        <v>#VALUE!</v>
      </c>
      <c r="BC71" s="1">
        <f>ROUND(AbsDiff!BC71,3)</f>
        <v>0</v>
      </c>
      <c r="BD71" s="1">
        <f>ROUND(AbsDiff!BD71,3)</f>
        <v>0</v>
      </c>
      <c r="BE71" s="1">
        <f>ROUND(AbsDiff!BE71,3)</f>
        <v>0</v>
      </c>
      <c r="BF71" s="1">
        <f>ROUND(AbsDiff!BF71,3)</f>
        <v>0</v>
      </c>
      <c r="BG71" s="1">
        <f>ROUND(AbsDiff!BG71,3)</f>
        <v>0</v>
      </c>
      <c r="BH71" s="1">
        <f>ROUND(AbsDiff!BH71,3)</f>
        <v>0</v>
      </c>
      <c r="BI71" s="1">
        <f>ROUND(AbsDiff!BI71,3)</f>
        <v>0</v>
      </c>
      <c r="BJ71" s="1">
        <f>ROUND(AbsDiff!BJ71,3)</f>
        <v>0</v>
      </c>
      <c r="BK71" s="1">
        <f>ROUND(AbsDiff!BK71,3)</f>
        <v>0</v>
      </c>
      <c r="BL71" s="1">
        <f>ROUND(AbsDiff!BL71,3)</f>
        <v>0</v>
      </c>
      <c r="BM71" s="1">
        <f>ROUND(AbsDiff!BM71,3)</f>
        <v>0</v>
      </c>
      <c r="BN71" s="1">
        <f>ROUND(AbsDiff!BN71,3)</f>
        <v>0</v>
      </c>
      <c r="BO71" s="1">
        <f>ROUND(AbsDiff!BO71,3)</f>
        <v>0</v>
      </c>
      <c r="BP71" s="1">
        <f>ROUND(AbsDiff!BP71,3)</f>
        <v>0</v>
      </c>
      <c r="BQ71" s="1">
        <f>ROUND(AbsDiff!BQ71,3)</f>
        <v>0</v>
      </c>
      <c r="BR71" s="1">
        <f>ROUND(AbsDiff!BR71,3)</f>
        <v>0</v>
      </c>
      <c r="BS71" s="1">
        <f>ROUND(AbsDiff!BS71,3)</f>
        <v>0</v>
      </c>
      <c r="BT71" s="1">
        <f>ROUND(AbsDiff!BT71,3)</f>
        <v>0</v>
      </c>
      <c r="BU71" s="1">
        <f>ROUND(AbsDiff!BU71,3)</f>
        <v>0</v>
      </c>
      <c r="BV71" s="1">
        <f>ROUND(AbsDiff!BV71,3)</f>
        <v>0</v>
      </c>
      <c r="BW71" s="1">
        <f>ROUND(AbsDiff!BW71,3)</f>
        <v>0</v>
      </c>
      <c r="BX71" s="1">
        <f>ROUND(AbsDiff!BX71,3)</f>
        <v>0</v>
      </c>
      <c r="BY71" s="1">
        <f>ROUND(AbsDiff!BY71,3)</f>
        <v>0</v>
      </c>
      <c r="BZ71" s="1">
        <f>ROUND(AbsDiff!BZ71,3)</f>
        <v>0</v>
      </c>
      <c r="CA71" s="1">
        <f>ROUND(AbsDiff!CA71,3)</f>
        <v>0</v>
      </c>
      <c r="CB71" s="1">
        <f>ROUND(AbsDiff!CB71,3)</f>
        <v>0</v>
      </c>
    </row>
    <row r="72" spans="1:80" x14ac:dyDescent="0.2">
      <c r="A72" s="1">
        <f>ROUND(AbsDiff!A72,3)</f>
        <v>0</v>
      </c>
      <c r="B72" s="1">
        <f>ROUND(AbsDiff!B72,3)</f>
        <v>0</v>
      </c>
      <c r="C72" s="1">
        <f>ROUND(AbsDiff!C72,3)</f>
        <v>0</v>
      </c>
      <c r="D72" s="1">
        <f>ROUND(AbsDiff!D72,3)</f>
        <v>0</v>
      </c>
      <c r="E72" s="1">
        <f>ROUND(AbsDiff!E72,3)</f>
        <v>0</v>
      </c>
      <c r="F72" s="1">
        <f>ROUND(AbsDiff!F72,3)</f>
        <v>1E-3</v>
      </c>
      <c r="G72" s="1">
        <f>ROUND(AbsDiff!G72,3)</f>
        <v>1E-3</v>
      </c>
      <c r="H72" s="1">
        <f>ROUND(AbsDiff!H72,3)</f>
        <v>0</v>
      </c>
      <c r="I72" s="1">
        <f>ROUND(AbsDiff!I72,3)</f>
        <v>0</v>
      </c>
      <c r="J72" s="1">
        <f>ROUND(AbsDiff!J72,3)</f>
        <v>0</v>
      </c>
      <c r="K72" s="1">
        <f>ROUND(AbsDiff!K72,3)</f>
        <v>0</v>
      </c>
      <c r="L72" s="1">
        <f>ROUND(AbsDiff!L72,3)</f>
        <v>0</v>
      </c>
      <c r="M72" s="1">
        <f>ROUND(AbsDiff!M72,3)</f>
        <v>0</v>
      </c>
      <c r="N72" s="1">
        <f>ROUND(AbsDiff!N72,3)</f>
        <v>0</v>
      </c>
      <c r="O72" s="1">
        <f>ROUND(AbsDiff!O72,3)</f>
        <v>0</v>
      </c>
      <c r="P72" s="1">
        <f>ROUND(AbsDiff!P72,3)</f>
        <v>0</v>
      </c>
      <c r="Q72" s="1">
        <f>ROUND(AbsDiff!Q72,3)</f>
        <v>0</v>
      </c>
      <c r="R72" s="1">
        <f>ROUND(AbsDiff!R72,3)</f>
        <v>-3.0000000000000001E-3</v>
      </c>
      <c r="S72" s="1">
        <f>ROUND(AbsDiff!S72,3)</f>
        <v>0</v>
      </c>
      <c r="T72" s="1">
        <f>ROUND(AbsDiff!T72,3)</f>
        <v>0</v>
      </c>
      <c r="U72" s="1">
        <f>ROUND(AbsDiff!U72,3)</f>
        <v>0</v>
      </c>
      <c r="V72" s="1">
        <f>ROUND(AbsDiff!V72,3)</f>
        <v>0</v>
      </c>
      <c r="W72" s="1">
        <f>ROUND(AbsDiff!W72,3)</f>
        <v>0</v>
      </c>
      <c r="X72" s="1">
        <f>ROUND(AbsDiff!X72,3)</f>
        <v>0</v>
      </c>
      <c r="Y72" s="1">
        <f>ROUND(AbsDiff!Y72,3)</f>
        <v>0</v>
      </c>
      <c r="Z72" s="1">
        <f>ROUND(AbsDiff!Z72,3)</f>
        <v>0</v>
      </c>
      <c r="AA72" s="1">
        <f>ROUND(AbsDiff!AA72,3)</f>
        <v>0</v>
      </c>
      <c r="AB72" s="1">
        <f>ROUND(AbsDiff!AB72,3)</f>
        <v>0</v>
      </c>
      <c r="AC72" s="1">
        <f>ROUND(AbsDiff!AC72,3)</f>
        <v>0</v>
      </c>
      <c r="AD72" s="1">
        <f>ROUND(AbsDiff!AD72,3)</f>
        <v>0</v>
      </c>
      <c r="AE72" s="1">
        <f>ROUND(AbsDiff!AE72,3)</f>
        <v>0</v>
      </c>
      <c r="AF72" s="1">
        <f>ROUND(AbsDiff!AF72,3)</f>
        <v>0</v>
      </c>
      <c r="AG72" s="1">
        <f>ROUND(AbsDiff!AG72,3)</f>
        <v>0</v>
      </c>
      <c r="AH72" s="1">
        <f>ROUND(AbsDiff!AH72,3)</f>
        <v>0</v>
      </c>
      <c r="AI72" s="1">
        <f>ROUND(AbsDiff!AI72,3)</f>
        <v>0</v>
      </c>
      <c r="AJ72" s="1">
        <f>ROUND(AbsDiff!AJ72,3)</f>
        <v>0</v>
      </c>
      <c r="AK72" s="1">
        <f>ROUND(AbsDiff!AK72,3)</f>
        <v>0</v>
      </c>
      <c r="AL72" s="1">
        <f>ROUND(AbsDiff!AL72,3)</f>
        <v>0</v>
      </c>
      <c r="AM72" s="1">
        <f>ROUND(AbsDiff!AM72,3)</f>
        <v>0</v>
      </c>
      <c r="AN72" s="1">
        <f>ROUND(AbsDiff!AN72,3)</f>
        <v>0</v>
      </c>
      <c r="AO72" s="1">
        <f>ROUND(AbsDiff!AO72,3)</f>
        <v>0</v>
      </c>
      <c r="AP72" s="1">
        <f>ROUND(AbsDiff!AP72,3)</f>
        <v>0</v>
      </c>
      <c r="AQ72" s="1">
        <f>ROUND(AbsDiff!AQ72,3)</f>
        <v>0</v>
      </c>
      <c r="AR72" s="1">
        <f>ROUND(AbsDiff!AR72,3)</f>
        <v>0</v>
      </c>
      <c r="AS72" s="1">
        <f>ROUND(AbsDiff!AS72,3)</f>
        <v>0</v>
      </c>
      <c r="AT72" s="1">
        <f>ROUND(AbsDiff!AT72,3)</f>
        <v>0</v>
      </c>
      <c r="AU72" s="1">
        <f>ROUND(AbsDiff!AU72,3)</f>
        <v>0</v>
      </c>
      <c r="AV72" s="1" t="e">
        <f>ROUND(AbsDiff!AV72,3)</f>
        <v>#VALUE!</v>
      </c>
      <c r="AW72" s="1">
        <f>ROUND(AbsDiff!AW72,3)</f>
        <v>0</v>
      </c>
      <c r="AX72" s="1">
        <f>ROUND(AbsDiff!AX72,3)</f>
        <v>0</v>
      </c>
      <c r="AY72" s="1">
        <f>ROUND(AbsDiff!AY72,3)</f>
        <v>0</v>
      </c>
      <c r="AZ72" s="1">
        <f>ROUND(AbsDiff!AZ72,3)</f>
        <v>0</v>
      </c>
      <c r="BA72" s="1">
        <f>ROUND(AbsDiff!BA72,3)</f>
        <v>0</v>
      </c>
      <c r="BB72" s="1" t="e">
        <f>ROUND(AbsDiff!BB72,3)</f>
        <v>#VALUE!</v>
      </c>
      <c r="BC72" s="1">
        <f>ROUND(AbsDiff!BC72,3)</f>
        <v>0</v>
      </c>
      <c r="BD72" s="1">
        <f>ROUND(AbsDiff!BD72,3)</f>
        <v>0</v>
      </c>
      <c r="BE72" s="1">
        <f>ROUND(AbsDiff!BE72,3)</f>
        <v>0</v>
      </c>
      <c r="BF72" s="1">
        <f>ROUND(AbsDiff!BF72,3)</f>
        <v>0</v>
      </c>
      <c r="BG72" s="1">
        <f>ROUND(AbsDiff!BG72,3)</f>
        <v>0</v>
      </c>
      <c r="BH72" s="1">
        <f>ROUND(AbsDiff!BH72,3)</f>
        <v>0</v>
      </c>
      <c r="BI72" s="1">
        <f>ROUND(AbsDiff!BI72,3)</f>
        <v>0</v>
      </c>
      <c r="BJ72" s="1">
        <f>ROUND(AbsDiff!BJ72,3)</f>
        <v>0</v>
      </c>
      <c r="BK72" s="1">
        <f>ROUND(AbsDiff!BK72,3)</f>
        <v>0</v>
      </c>
      <c r="BL72" s="1">
        <f>ROUND(AbsDiff!BL72,3)</f>
        <v>0</v>
      </c>
      <c r="BM72" s="1">
        <f>ROUND(AbsDiff!BM72,3)</f>
        <v>0</v>
      </c>
      <c r="BN72" s="1">
        <f>ROUND(AbsDiff!BN72,3)</f>
        <v>0</v>
      </c>
      <c r="BO72" s="1">
        <f>ROUND(AbsDiff!BO72,3)</f>
        <v>0</v>
      </c>
      <c r="BP72" s="1">
        <f>ROUND(AbsDiff!BP72,3)</f>
        <v>0</v>
      </c>
      <c r="BQ72" s="1">
        <f>ROUND(AbsDiff!BQ72,3)</f>
        <v>0</v>
      </c>
      <c r="BR72" s="1">
        <f>ROUND(AbsDiff!BR72,3)</f>
        <v>0</v>
      </c>
      <c r="BS72" s="1">
        <f>ROUND(AbsDiff!BS72,3)</f>
        <v>0</v>
      </c>
      <c r="BT72" s="1">
        <f>ROUND(AbsDiff!BT72,3)</f>
        <v>0</v>
      </c>
      <c r="BU72" s="1">
        <f>ROUND(AbsDiff!BU72,3)</f>
        <v>0</v>
      </c>
      <c r="BV72" s="1">
        <f>ROUND(AbsDiff!BV72,3)</f>
        <v>0</v>
      </c>
      <c r="BW72" s="1">
        <f>ROUND(AbsDiff!BW72,3)</f>
        <v>0</v>
      </c>
      <c r="BX72" s="1">
        <f>ROUND(AbsDiff!BX72,3)</f>
        <v>0</v>
      </c>
      <c r="BY72" s="1">
        <f>ROUND(AbsDiff!BY72,3)</f>
        <v>0</v>
      </c>
      <c r="BZ72" s="1">
        <f>ROUND(AbsDiff!BZ72,3)</f>
        <v>0</v>
      </c>
      <c r="CA72" s="1">
        <f>ROUND(AbsDiff!CA72,3)</f>
        <v>0</v>
      </c>
      <c r="CB72" s="1">
        <f>ROUND(AbsDiff!CB72,3)</f>
        <v>0</v>
      </c>
    </row>
    <row r="73" spans="1:80" x14ac:dyDescent="0.2">
      <c r="A73" s="1">
        <f>ROUND(AbsDiff!A73,3)</f>
        <v>0</v>
      </c>
      <c r="B73" s="1">
        <f>ROUND(AbsDiff!B73,3)</f>
        <v>0</v>
      </c>
      <c r="C73" s="1">
        <f>ROUND(AbsDiff!C73,3)</f>
        <v>0</v>
      </c>
      <c r="D73" s="1">
        <f>ROUND(AbsDiff!D73,3)</f>
        <v>0</v>
      </c>
      <c r="E73" s="1">
        <f>ROUND(AbsDiff!E73,3)</f>
        <v>1E-3</v>
      </c>
      <c r="F73" s="1">
        <f>ROUND(AbsDiff!F73,3)</f>
        <v>1E-3</v>
      </c>
      <c r="G73" s="1">
        <f>ROUND(AbsDiff!G73,3)</f>
        <v>1E-3</v>
      </c>
      <c r="H73" s="1">
        <f>ROUND(AbsDiff!H73,3)</f>
        <v>0</v>
      </c>
      <c r="I73" s="1">
        <f>ROUND(AbsDiff!I73,3)</f>
        <v>0</v>
      </c>
      <c r="J73" s="1">
        <f>ROUND(AbsDiff!J73,3)</f>
        <v>0</v>
      </c>
      <c r="K73" s="1">
        <f>ROUND(AbsDiff!K73,3)</f>
        <v>0</v>
      </c>
      <c r="L73" s="1">
        <f>ROUND(AbsDiff!L73,3)</f>
        <v>0</v>
      </c>
      <c r="M73" s="1">
        <f>ROUND(AbsDiff!M73,3)</f>
        <v>0</v>
      </c>
      <c r="N73" s="1">
        <f>ROUND(AbsDiff!N73,3)</f>
        <v>0</v>
      </c>
      <c r="O73" s="1">
        <f>ROUND(AbsDiff!O73,3)</f>
        <v>0</v>
      </c>
      <c r="P73" s="1">
        <f>ROUND(AbsDiff!P73,3)</f>
        <v>0</v>
      </c>
      <c r="Q73" s="1">
        <f>ROUND(AbsDiff!Q73,3)</f>
        <v>0</v>
      </c>
      <c r="R73" s="1">
        <f>ROUND(AbsDiff!R73,3)</f>
        <v>-3.0000000000000001E-3</v>
      </c>
      <c r="S73" s="1">
        <f>ROUND(AbsDiff!S73,3)</f>
        <v>0</v>
      </c>
      <c r="T73" s="1">
        <f>ROUND(AbsDiff!T73,3)</f>
        <v>0</v>
      </c>
      <c r="U73" s="1">
        <f>ROUND(AbsDiff!U73,3)</f>
        <v>0</v>
      </c>
      <c r="V73" s="1">
        <f>ROUND(AbsDiff!V73,3)</f>
        <v>0</v>
      </c>
      <c r="W73" s="1">
        <f>ROUND(AbsDiff!W73,3)</f>
        <v>0</v>
      </c>
      <c r="X73" s="1">
        <f>ROUND(AbsDiff!X73,3)</f>
        <v>0</v>
      </c>
      <c r="Y73" s="1">
        <f>ROUND(AbsDiff!Y73,3)</f>
        <v>0</v>
      </c>
      <c r="Z73" s="1">
        <f>ROUND(AbsDiff!Z73,3)</f>
        <v>0</v>
      </c>
      <c r="AA73" s="1">
        <f>ROUND(AbsDiff!AA73,3)</f>
        <v>0</v>
      </c>
      <c r="AB73" s="1">
        <f>ROUND(AbsDiff!AB73,3)</f>
        <v>0</v>
      </c>
      <c r="AC73" s="1">
        <f>ROUND(AbsDiff!AC73,3)</f>
        <v>0</v>
      </c>
      <c r="AD73" s="1">
        <f>ROUND(AbsDiff!AD73,3)</f>
        <v>0</v>
      </c>
      <c r="AE73" s="1">
        <f>ROUND(AbsDiff!AE73,3)</f>
        <v>0</v>
      </c>
      <c r="AF73" s="1">
        <f>ROUND(AbsDiff!AF73,3)</f>
        <v>0</v>
      </c>
      <c r="AG73" s="1">
        <f>ROUND(AbsDiff!AG73,3)</f>
        <v>0</v>
      </c>
      <c r="AH73" s="1">
        <f>ROUND(AbsDiff!AH73,3)</f>
        <v>0</v>
      </c>
      <c r="AI73" s="1">
        <f>ROUND(AbsDiff!AI73,3)</f>
        <v>0</v>
      </c>
      <c r="AJ73" s="1">
        <f>ROUND(AbsDiff!AJ73,3)</f>
        <v>0</v>
      </c>
      <c r="AK73" s="1">
        <f>ROUND(AbsDiff!AK73,3)</f>
        <v>0</v>
      </c>
      <c r="AL73" s="1">
        <f>ROUND(AbsDiff!AL73,3)</f>
        <v>0</v>
      </c>
      <c r="AM73" s="1">
        <f>ROUND(AbsDiff!AM73,3)</f>
        <v>0</v>
      </c>
      <c r="AN73" s="1">
        <f>ROUND(AbsDiff!AN73,3)</f>
        <v>0</v>
      </c>
      <c r="AO73" s="1">
        <f>ROUND(AbsDiff!AO73,3)</f>
        <v>0</v>
      </c>
      <c r="AP73" s="1">
        <f>ROUND(AbsDiff!AP73,3)</f>
        <v>0</v>
      </c>
      <c r="AQ73" s="1">
        <f>ROUND(AbsDiff!AQ73,3)</f>
        <v>0</v>
      </c>
      <c r="AR73" s="1">
        <f>ROUND(AbsDiff!AR73,3)</f>
        <v>0</v>
      </c>
      <c r="AS73" s="1">
        <f>ROUND(AbsDiff!AS73,3)</f>
        <v>0</v>
      </c>
      <c r="AT73" s="1">
        <f>ROUND(AbsDiff!AT73,3)</f>
        <v>0</v>
      </c>
      <c r="AU73" s="1">
        <f>ROUND(AbsDiff!AU73,3)</f>
        <v>0</v>
      </c>
      <c r="AV73" s="1" t="e">
        <f>ROUND(AbsDiff!AV73,3)</f>
        <v>#VALUE!</v>
      </c>
      <c r="AW73" s="1">
        <f>ROUND(AbsDiff!AW73,3)</f>
        <v>0</v>
      </c>
      <c r="AX73" s="1">
        <f>ROUND(AbsDiff!AX73,3)</f>
        <v>0</v>
      </c>
      <c r="AY73" s="1">
        <f>ROUND(AbsDiff!AY73,3)</f>
        <v>0</v>
      </c>
      <c r="AZ73" s="1">
        <f>ROUND(AbsDiff!AZ73,3)</f>
        <v>0</v>
      </c>
      <c r="BA73" s="1">
        <f>ROUND(AbsDiff!BA73,3)</f>
        <v>0</v>
      </c>
      <c r="BB73" s="1" t="e">
        <f>ROUND(AbsDiff!BB73,3)</f>
        <v>#VALUE!</v>
      </c>
      <c r="BC73" s="1">
        <f>ROUND(AbsDiff!BC73,3)</f>
        <v>0</v>
      </c>
      <c r="BD73" s="1">
        <f>ROUND(AbsDiff!BD73,3)</f>
        <v>0</v>
      </c>
      <c r="BE73" s="1">
        <f>ROUND(AbsDiff!BE73,3)</f>
        <v>0</v>
      </c>
      <c r="BF73" s="1">
        <f>ROUND(AbsDiff!BF73,3)</f>
        <v>0</v>
      </c>
      <c r="BG73" s="1">
        <f>ROUND(AbsDiff!BG73,3)</f>
        <v>0</v>
      </c>
      <c r="BH73" s="1">
        <f>ROUND(AbsDiff!BH73,3)</f>
        <v>0</v>
      </c>
      <c r="BI73" s="1">
        <f>ROUND(AbsDiff!BI73,3)</f>
        <v>0</v>
      </c>
      <c r="BJ73" s="1">
        <f>ROUND(AbsDiff!BJ73,3)</f>
        <v>0</v>
      </c>
      <c r="BK73" s="1">
        <f>ROUND(AbsDiff!BK73,3)</f>
        <v>0</v>
      </c>
      <c r="BL73" s="1">
        <f>ROUND(AbsDiff!BL73,3)</f>
        <v>0</v>
      </c>
      <c r="BM73" s="1">
        <f>ROUND(AbsDiff!BM73,3)</f>
        <v>0</v>
      </c>
      <c r="BN73" s="1">
        <f>ROUND(AbsDiff!BN73,3)</f>
        <v>0</v>
      </c>
      <c r="BO73" s="1">
        <f>ROUND(AbsDiff!BO73,3)</f>
        <v>0</v>
      </c>
      <c r="BP73" s="1">
        <f>ROUND(AbsDiff!BP73,3)</f>
        <v>0</v>
      </c>
      <c r="BQ73" s="1">
        <f>ROUND(AbsDiff!BQ73,3)</f>
        <v>0</v>
      </c>
      <c r="BR73" s="1">
        <f>ROUND(AbsDiff!BR73,3)</f>
        <v>0</v>
      </c>
      <c r="BS73" s="1">
        <f>ROUND(AbsDiff!BS73,3)</f>
        <v>0</v>
      </c>
      <c r="BT73" s="1">
        <f>ROUND(AbsDiff!BT73,3)</f>
        <v>0</v>
      </c>
      <c r="BU73" s="1">
        <f>ROUND(AbsDiff!BU73,3)</f>
        <v>0</v>
      </c>
      <c r="BV73" s="1">
        <f>ROUND(AbsDiff!BV73,3)</f>
        <v>0</v>
      </c>
      <c r="BW73" s="1">
        <f>ROUND(AbsDiff!BW73,3)</f>
        <v>0</v>
      </c>
      <c r="BX73" s="1">
        <f>ROUND(AbsDiff!BX73,3)</f>
        <v>0</v>
      </c>
      <c r="BY73" s="1">
        <f>ROUND(AbsDiff!BY73,3)</f>
        <v>0</v>
      </c>
      <c r="BZ73" s="1">
        <f>ROUND(AbsDiff!BZ73,3)</f>
        <v>0</v>
      </c>
      <c r="CA73" s="1">
        <f>ROUND(AbsDiff!CA73,3)</f>
        <v>0</v>
      </c>
      <c r="CB73" s="1">
        <f>ROUND(AbsDiff!CB73,3)</f>
        <v>0</v>
      </c>
    </row>
    <row r="74" spans="1:80" x14ac:dyDescent="0.2">
      <c r="A74" s="1">
        <f>ROUND(AbsDiff!A74,3)</f>
        <v>0</v>
      </c>
      <c r="B74" s="1">
        <f>ROUND(AbsDiff!B74,3)</f>
        <v>0</v>
      </c>
      <c r="C74" s="1">
        <f>ROUND(AbsDiff!C74,3)</f>
        <v>0</v>
      </c>
      <c r="D74" s="1">
        <f>ROUND(AbsDiff!D74,3)</f>
        <v>0</v>
      </c>
      <c r="E74" s="1">
        <f>ROUND(AbsDiff!E74,3)</f>
        <v>1E-3</v>
      </c>
      <c r="F74" s="1">
        <f>ROUND(AbsDiff!F74,3)</f>
        <v>1E-3</v>
      </c>
      <c r="G74" s="1">
        <f>ROUND(AbsDiff!G74,3)</f>
        <v>1E-3</v>
      </c>
      <c r="H74" s="1">
        <f>ROUND(AbsDiff!H74,3)</f>
        <v>0</v>
      </c>
      <c r="I74" s="1">
        <f>ROUND(AbsDiff!I74,3)</f>
        <v>0</v>
      </c>
      <c r="J74" s="1">
        <f>ROUND(AbsDiff!J74,3)</f>
        <v>0</v>
      </c>
      <c r="K74" s="1">
        <f>ROUND(AbsDiff!K74,3)</f>
        <v>0</v>
      </c>
      <c r="L74" s="1">
        <f>ROUND(AbsDiff!L74,3)</f>
        <v>0</v>
      </c>
      <c r="M74" s="1">
        <f>ROUND(AbsDiff!M74,3)</f>
        <v>0</v>
      </c>
      <c r="N74" s="1">
        <f>ROUND(AbsDiff!N74,3)</f>
        <v>0</v>
      </c>
      <c r="O74" s="1">
        <f>ROUND(AbsDiff!O74,3)</f>
        <v>0</v>
      </c>
      <c r="P74" s="1">
        <f>ROUND(AbsDiff!P74,3)</f>
        <v>0</v>
      </c>
      <c r="Q74" s="1">
        <f>ROUND(AbsDiff!Q74,3)</f>
        <v>0</v>
      </c>
      <c r="R74" s="1">
        <f>ROUND(AbsDiff!R74,3)</f>
        <v>-3.0000000000000001E-3</v>
      </c>
      <c r="S74" s="1">
        <f>ROUND(AbsDiff!S74,3)</f>
        <v>0</v>
      </c>
      <c r="T74" s="1">
        <f>ROUND(AbsDiff!T74,3)</f>
        <v>0</v>
      </c>
      <c r="U74" s="1">
        <f>ROUND(AbsDiff!U74,3)</f>
        <v>0</v>
      </c>
      <c r="V74" s="1">
        <f>ROUND(AbsDiff!V74,3)</f>
        <v>0</v>
      </c>
      <c r="W74" s="1">
        <f>ROUND(AbsDiff!W74,3)</f>
        <v>0</v>
      </c>
      <c r="X74" s="1">
        <f>ROUND(AbsDiff!X74,3)</f>
        <v>0</v>
      </c>
      <c r="Y74" s="1">
        <f>ROUND(AbsDiff!Y74,3)</f>
        <v>0</v>
      </c>
      <c r="Z74" s="1">
        <f>ROUND(AbsDiff!Z74,3)</f>
        <v>0</v>
      </c>
      <c r="AA74" s="1">
        <f>ROUND(AbsDiff!AA74,3)</f>
        <v>0</v>
      </c>
      <c r="AB74" s="1">
        <f>ROUND(AbsDiff!AB74,3)</f>
        <v>0</v>
      </c>
      <c r="AC74" s="1">
        <f>ROUND(AbsDiff!AC74,3)</f>
        <v>0</v>
      </c>
      <c r="AD74" s="1">
        <f>ROUND(AbsDiff!AD74,3)</f>
        <v>0</v>
      </c>
      <c r="AE74" s="1">
        <f>ROUND(AbsDiff!AE74,3)</f>
        <v>0</v>
      </c>
      <c r="AF74" s="1">
        <f>ROUND(AbsDiff!AF74,3)</f>
        <v>0</v>
      </c>
      <c r="AG74" s="1">
        <f>ROUND(AbsDiff!AG74,3)</f>
        <v>0</v>
      </c>
      <c r="AH74" s="1">
        <f>ROUND(AbsDiff!AH74,3)</f>
        <v>0</v>
      </c>
      <c r="AI74" s="1">
        <f>ROUND(AbsDiff!AI74,3)</f>
        <v>0</v>
      </c>
      <c r="AJ74" s="1">
        <f>ROUND(AbsDiff!AJ74,3)</f>
        <v>0</v>
      </c>
      <c r="AK74" s="1">
        <f>ROUND(AbsDiff!AK74,3)</f>
        <v>0</v>
      </c>
      <c r="AL74" s="1">
        <f>ROUND(AbsDiff!AL74,3)</f>
        <v>0</v>
      </c>
      <c r="AM74" s="1">
        <f>ROUND(AbsDiff!AM74,3)</f>
        <v>0</v>
      </c>
      <c r="AN74" s="1">
        <f>ROUND(AbsDiff!AN74,3)</f>
        <v>0</v>
      </c>
      <c r="AO74" s="1">
        <f>ROUND(AbsDiff!AO74,3)</f>
        <v>0</v>
      </c>
      <c r="AP74" s="1">
        <f>ROUND(AbsDiff!AP74,3)</f>
        <v>0</v>
      </c>
      <c r="AQ74" s="1">
        <f>ROUND(AbsDiff!AQ74,3)</f>
        <v>0</v>
      </c>
      <c r="AR74" s="1">
        <f>ROUND(AbsDiff!AR74,3)</f>
        <v>0</v>
      </c>
      <c r="AS74" s="1">
        <f>ROUND(AbsDiff!AS74,3)</f>
        <v>0</v>
      </c>
      <c r="AT74" s="1">
        <f>ROUND(AbsDiff!AT74,3)</f>
        <v>0</v>
      </c>
      <c r="AU74" s="1">
        <f>ROUND(AbsDiff!AU74,3)</f>
        <v>0</v>
      </c>
      <c r="AV74" s="1" t="e">
        <f>ROUND(AbsDiff!AV74,3)</f>
        <v>#VALUE!</v>
      </c>
      <c r="AW74" s="1">
        <f>ROUND(AbsDiff!AW74,3)</f>
        <v>0</v>
      </c>
      <c r="AX74" s="1">
        <f>ROUND(AbsDiff!AX74,3)</f>
        <v>0</v>
      </c>
      <c r="AY74" s="1">
        <f>ROUND(AbsDiff!AY74,3)</f>
        <v>0</v>
      </c>
      <c r="AZ74" s="1">
        <f>ROUND(AbsDiff!AZ74,3)</f>
        <v>0</v>
      </c>
      <c r="BA74" s="1">
        <f>ROUND(AbsDiff!BA74,3)</f>
        <v>0</v>
      </c>
      <c r="BB74" s="1" t="e">
        <f>ROUND(AbsDiff!BB74,3)</f>
        <v>#VALUE!</v>
      </c>
      <c r="BC74" s="1">
        <f>ROUND(AbsDiff!BC74,3)</f>
        <v>0</v>
      </c>
      <c r="BD74" s="1">
        <f>ROUND(AbsDiff!BD74,3)</f>
        <v>0</v>
      </c>
      <c r="BE74" s="1">
        <f>ROUND(AbsDiff!BE74,3)</f>
        <v>0</v>
      </c>
      <c r="BF74" s="1">
        <f>ROUND(AbsDiff!BF74,3)</f>
        <v>0</v>
      </c>
      <c r="BG74" s="1">
        <f>ROUND(AbsDiff!BG74,3)</f>
        <v>0</v>
      </c>
      <c r="BH74" s="1">
        <f>ROUND(AbsDiff!BH74,3)</f>
        <v>0</v>
      </c>
      <c r="BI74" s="1">
        <f>ROUND(AbsDiff!BI74,3)</f>
        <v>0</v>
      </c>
      <c r="BJ74" s="1">
        <f>ROUND(AbsDiff!BJ74,3)</f>
        <v>0</v>
      </c>
      <c r="BK74" s="1">
        <f>ROUND(AbsDiff!BK74,3)</f>
        <v>0</v>
      </c>
      <c r="BL74" s="1">
        <f>ROUND(AbsDiff!BL74,3)</f>
        <v>0</v>
      </c>
      <c r="BM74" s="1">
        <f>ROUND(AbsDiff!BM74,3)</f>
        <v>0</v>
      </c>
      <c r="BN74" s="1">
        <f>ROUND(AbsDiff!BN74,3)</f>
        <v>0</v>
      </c>
      <c r="BO74" s="1">
        <f>ROUND(AbsDiff!BO74,3)</f>
        <v>0</v>
      </c>
      <c r="BP74" s="1">
        <f>ROUND(AbsDiff!BP74,3)</f>
        <v>0</v>
      </c>
      <c r="BQ74" s="1">
        <f>ROUND(AbsDiff!BQ74,3)</f>
        <v>0</v>
      </c>
      <c r="BR74" s="1">
        <f>ROUND(AbsDiff!BR74,3)</f>
        <v>0</v>
      </c>
      <c r="BS74" s="1">
        <f>ROUND(AbsDiff!BS74,3)</f>
        <v>0</v>
      </c>
      <c r="BT74" s="1">
        <f>ROUND(AbsDiff!BT74,3)</f>
        <v>0</v>
      </c>
      <c r="BU74" s="1">
        <f>ROUND(AbsDiff!BU74,3)</f>
        <v>0</v>
      </c>
      <c r="BV74" s="1">
        <f>ROUND(AbsDiff!BV74,3)</f>
        <v>0</v>
      </c>
      <c r="BW74" s="1">
        <f>ROUND(AbsDiff!BW74,3)</f>
        <v>0</v>
      </c>
      <c r="BX74" s="1">
        <f>ROUND(AbsDiff!BX74,3)</f>
        <v>0</v>
      </c>
      <c r="BY74" s="1">
        <f>ROUND(AbsDiff!BY74,3)</f>
        <v>0</v>
      </c>
      <c r="BZ74" s="1">
        <f>ROUND(AbsDiff!BZ74,3)</f>
        <v>0</v>
      </c>
      <c r="CA74" s="1">
        <f>ROUND(AbsDiff!CA74,3)</f>
        <v>0</v>
      </c>
      <c r="CB74" s="1">
        <f>ROUND(AbsDiff!CB74,3)</f>
        <v>0</v>
      </c>
    </row>
    <row r="75" spans="1:80" x14ac:dyDescent="0.2">
      <c r="A75" s="1">
        <f>ROUND(AbsDiff!A75,3)</f>
        <v>0</v>
      </c>
      <c r="B75" s="1">
        <f>ROUND(AbsDiff!B75,3)</f>
        <v>0</v>
      </c>
      <c r="C75" s="1">
        <f>ROUND(AbsDiff!C75,3)</f>
        <v>0</v>
      </c>
      <c r="D75" s="1">
        <f>ROUND(AbsDiff!D75,3)</f>
        <v>0</v>
      </c>
      <c r="E75" s="1">
        <f>ROUND(AbsDiff!E75,3)</f>
        <v>1E-3</v>
      </c>
      <c r="F75" s="1">
        <f>ROUND(AbsDiff!F75,3)</f>
        <v>1E-3</v>
      </c>
      <c r="G75" s="1">
        <f>ROUND(AbsDiff!G75,3)</f>
        <v>1E-3</v>
      </c>
      <c r="H75" s="1">
        <f>ROUND(AbsDiff!H75,3)</f>
        <v>0</v>
      </c>
      <c r="I75" s="1">
        <f>ROUND(AbsDiff!I75,3)</f>
        <v>0</v>
      </c>
      <c r="J75" s="1">
        <f>ROUND(AbsDiff!J75,3)</f>
        <v>0</v>
      </c>
      <c r="K75" s="1">
        <f>ROUND(AbsDiff!K75,3)</f>
        <v>0</v>
      </c>
      <c r="L75" s="1">
        <f>ROUND(AbsDiff!L75,3)</f>
        <v>0</v>
      </c>
      <c r="M75" s="1">
        <f>ROUND(AbsDiff!M75,3)</f>
        <v>0</v>
      </c>
      <c r="N75" s="1">
        <f>ROUND(AbsDiff!N75,3)</f>
        <v>0</v>
      </c>
      <c r="O75" s="1">
        <f>ROUND(AbsDiff!O75,3)</f>
        <v>0</v>
      </c>
      <c r="P75" s="1">
        <f>ROUND(AbsDiff!P75,3)</f>
        <v>0</v>
      </c>
      <c r="Q75" s="1">
        <f>ROUND(AbsDiff!Q75,3)</f>
        <v>0</v>
      </c>
      <c r="R75" s="1">
        <f>ROUND(AbsDiff!R75,3)</f>
        <v>-3.0000000000000001E-3</v>
      </c>
      <c r="S75" s="1">
        <f>ROUND(AbsDiff!S75,3)</f>
        <v>0</v>
      </c>
      <c r="T75" s="1">
        <f>ROUND(AbsDiff!T75,3)</f>
        <v>0</v>
      </c>
      <c r="U75" s="1">
        <f>ROUND(AbsDiff!U75,3)</f>
        <v>0</v>
      </c>
      <c r="V75" s="1">
        <f>ROUND(AbsDiff!V75,3)</f>
        <v>0</v>
      </c>
      <c r="W75" s="1">
        <f>ROUND(AbsDiff!W75,3)</f>
        <v>0</v>
      </c>
      <c r="X75" s="1">
        <f>ROUND(AbsDiff!X75,3)</f>
        <v>0</v>
      </c>
      <c r="Y75" s="1">
        <f>ROUND(AbsDiff!Y75,3)</f>
        <v>0</v>
      </c>
      <c r="Z75" s="1">
        <f>ROUND(AbsDiff!Z75,3)</f>
        <v>0</v>
      </c>
      <c r="AA75" s="1">
        <f>ROUND(AbsDiff!AA75,3)</f>
        <v>0</v>
      </c>
      <c r="AB75" s="1">
        <f>ROUND(AbsDiff!AB75,3)</f>
        <v>0</v>
      </c>
      <c r="AC75" s="1">
        <f>ROUND(AbsDiff!AC75,3)</f>
        <v>0</v>
      </c>
      <c r="AD75" s="1">
        <f>ROUND(AbsDiff!AD75,3)</f>
        <v>0</v>
      </c>
      <c r="AE75" s="1">
        <f>ROUND(AbsDiff!AE75,3)</f>
        <v>0</v>
      </c>
      <c r="AF75" s="1">
        <f>ROUND(AbsDiff!AF75,3)</f>
        <v>0</v>
      </c>
      <c r="AG75" s="1">
        <f>ROUND(AbsDiff!AG75,3)</f>
        <v>0</v>
      </c>
      <c r="AH75" s="1">
        <f>ROUND(AbsDiff!AH75,3)</f>
        <v>0</v>
      </c>
      <c r="AI75" s="1">
        <f>ROUND(AbsDiff!AI75,3)</f>
        <v>0</v>
      </c>
      <c r="AJ75" s="1">
        <f>ROUND(AbsDiff!AJ75,3)</f>
        <v>0</v>
      </c>
      <c r="AK75" s="1">
        <f>ROUND(AbsDiff!AK75,3)</f>
        <v>0</v>
      </c>
      <c r="AL75" s="1">
        <f>ROUND(AbsDiff!AL75,3)</f>
        <v>0</v>
      </c>
      <c r="AM75" s="1">
        <f>ROUND(AbsDiff!AM75,3)</f>
        <v>0</v>
      </c>
      <c r="AN75" s="1">
        <f>ROUND(AbsDiff!AN75,3)</f>
        <v>0</v>
      </c>
      <c r="AO75" s="1">
        <f>ROUND(AbsDiff!AO75,3)</f>
        <v>0</v>
      </c>
      <c r="AP75" s="1">
        <f>ROUND(AbsDiff!AP75,3)</f>
        <v>0</v>
      </c>
      <c r="AQ75" s="1">
        <f>ROUND(AbsDiff!AQ75,3)</f>
        <v>0</v>
      </c>
      <c r="AR75" s="1">
        <f>ROUND(AbsDiff!AR75,3)</f>
        <v>0</v>
      </c>
      <c r="AS75" s="1">
        <f>ROUND(AbsDiff!AS75,3)</f>
        <v>0</v>
      </c>
      <c r="AT75" s="1">
        <f>ROUND(AbsDiff!AT75,3)</f>
        <v>0</v>
      </c>
      <c r="AU75" s="1">
        <f>ROUND(AbsDiff!AU75,3)</f>
        <v>0</v>
      </c>
      <c r="AV75" s="1" t="e">
        <f>ROUND(AbsDiff!AV75,3)</f>
        <v>#VALUE!</v>
      </c>
      <c r="AW75" s="1">
        <f>ROUND(AbsDiff!AW75,3)</f>
        <v>0</v>
      </c>
      <c r="AX75" s="1">
        <f>ROUND(AbsDiff!AX75,3)</f>
        <v>0</v>
      </c>
      <c r="AY75" s="1">
        <f>ROUND(AbsDiff!AY75,3)</f>
        <v>0</v>
      </c>
      <c r="AZ75" s="1">
        <f>ROUND(AbsDiff!AZ75,3)</f>
        <v>0</v>
      </c>
      <c r="BA75" s="1">
        <f>ROUND(AbsDiff!BA75,3)</f>
        <v>0</v>
      </c>
      <c r="BB75" s="1" t="e">
        <f>ROUND(AbsDiff!BB75,3)</f>
        <v>#VALUE!</v>
      </c>
      <c r="BC75" s="1">
        <f>ROUND(AbsDiff!BC75,3)</f>
        <v>0</v>
      </c>
      <c r="BD75" s="1">
        <f>ROUND(AbsDiff!BD75,3)</f>
        <v>0</v>
      </c>
      <c r="BE75" s="1">
        <f>ROUND(AbsDiff!BE75,3)</f>
        <v>0</v>
      </c>
      <c r="BF75" s="1">
        <f>ROUND(AbsDiff!BF75,3)</f>
        <v>0</v>
      </c>
      <c r="BG75" s="1">
        <f>ROUND(AbsDiff!BG75,3)</f>
        <v>0</v>
      </c>
      <c r="BH75" s="1">
        <f>ROUND(AbsDiff!BH75,3)</f>
        <v>0</v>
      </c>
      <c r="BI75" s="1">
        <f>ROUND(AbsDiff!BI75,3)</f>
        <v>0</v>
      </c>
      <c r="BJ75" s="1">
        <f>ROUND(AbsDiff!BJ75,3)</f>
        <v>0</v>
      </c>
      <c r="BK75" s="1">
        <f>ROUND(AbsDiff!BK75,3)</f>
        <v>0</v>
      </c>
      <c r="BL75" s="1">
        <f>ROUND(AbsDiff!BL75,3)</f>
        <v>0</v>
      </c>
      <c r="BM75" s="1">
        <f>ROUND(AbsDiff!BM75,3)</f>
        <v>0</v>
      </c>
      <c r="BN75" s="1">
        <f>ROUND(AbsDiff!BN75,3)</f>
        <v>0</v>
      </c>
      <c r="BO75" s="1">
        <f>ROUND(AbsDiff!BO75,3)</f>
        <v>0</v>
      </c>
      <c r="BP75" s="1">
        <f>ROUND(AbsDiff!BP75,3)</f>
        <v>0</v>
      </c>
      <c r="BQ75" s="1">
        <f>ROUND(AbsDiff!BQ75,3)</f>
        <v>0</v>
      </c>
      <c r="BR75" s="1">
        <f>ROUND(AbsDiff!BR75,3)</f>
        <v>0</v>
      </c>
      <c r="BS75" s="1">
        <f>ROUND(AbsDiff!BS75,3)</f>
        <v>0</v>
      </c>
      <c r="BT75" s="1">
        <f>ROUND(AbsDiff!BT75,3)</f>
        <v>0</v>
      </c>
      <c r="BU75" s="1">
        <f>ROUND(AbsDiff!BU75,3)</f>
        <v>0</v>
      </c>
      <c r="BV75" s="1">
        <f>ROUND(AbsDiff!BV75,3)</f>
        <v>0</v>
      </c>
      <c r="BW75" s="1">
        <f>ROUND(AbsDiff!BW75,3)</f>
        <v>0</v>
      </c>
      <c r="BX75" s="1">
        <f>ROUND(AbsDiff!BX75,3)</f>
        <v>0</v>
      </c>
      <c r="BY75" s="1">
        <f>ROUND(AbsDiff!BY75,3)</f>
        <v>0</v>
      </c>
      <c r="BZ75" s="1">
        <f>ROUND(AbsDiff!BZ75,3)</f>
        <v>0</v>
      </c>
      <c r="CA75" s="1">
        <f>ROUND(AbsDiff!CA75,3)</f>
        <v>0</v>
      </c>
      <c r="CB75" s="1">
        <f>ROUND(AbsDiff!CB75,3)</f>
        <v>0</v>
      </c>
    </row>
    <row r="76" spans="1:80" x14ac:dyDescent="0.2">
      <c r="A76" s="1">
        <f>ROUND(AbsDiff!A76,3)</f>
        <v>0</v>
      </c>
      <c r="B76" s="1">
        <f>ROUND(AbsDiff!B76,3)</f>
        <v>0</v>
      </c>
      <c r="C76" s="1">
        <f>ROUND(AbsDiff!C76,3)</f>
        <v>0</v>
      </c>
      <c r="D76" s="1">
        <f>ROUND(AbsDiff!D76,3)</f>
        <v>0</v>
      </c>
      <c r="E76" s="1">
        <f>ROUND(AbsDiff!E76,3)</f>
        <v>1E-3</v>
      </c>
      <c r="F76" s="1">
        <f>ROUND(AbsDiff!F76,3)</f>
        <v>1E-3</v>
      </c>
      <c r="G76" s="1">
        <f>ROUND(AbsDiff!G76,3)</f>
        <v>1E-3</v>
      </c>
      <c r="H76" s="1">
        <f>ROUND(AbsDiff!H76,3)</f>
        <v>0</v>
      </c>
      <c r="I76" s="1">
        <f>ROUND(AbsDiff!I76,3)</f>
        <v>0</v>
      </c>
      <c r="J76" s="1">
        <f>ROUND(AbsDiff!J76,3)</f>
        <v>0</v>
      </c>
      <c r="K76" s="1">
        <f>ROUND(AbsDiff!K76,3)</f>
        <v>0</v>
      </c>
      <c r="L76" s="1">
        <f>ROUND(AbsDiff!L76,3)</f>
        <v>0</v>
      </c>
      <c r="M76" s="1">
        <f>ROUND(AbsDiff!M76,3)</f>
        <v>0</v>
      </c>
      <c r="N76" s="1">
        <f>ROUND(AbsDiff!N76,3)</f>
        <v>0</v>
      </c>
      <c r="O76" s="1">
        <f>ROUND(AbsDiff!O76,3)</f>
        <v>0</v>
      </c>
      <c r="P76" s="1">
        <f>ROUND(AbsDiff!P76,3)</f>
        <v>0</v>
      </c>
      <c r="Q76" s="1">
        <f>ROUND(AbsDiff!Q76,3)</f>
        <v>0</v>
      </c>
      <c r="R76" s="1">
        <f>ROUND(AbsDiff!R76,3)</f>
        <v>-3.0000000000000001E-3</v>
      </c>
      <c r="S76" s="1">
        <f>ROUND(AbsDiff!S76,3)</f>
        <v>0</v>
      </c>
      <c r="T76" s="1">
        <f>ROUND(AbsDiff!T76,3)</f>
        <v>0</v>
      </c>
      <c r="U76" s="1">
        <f>ROUND(AbsDiff!U76,3)</f>
        <v>0</v>
      </c>
      <c r="V76" s="1">
        <f>ROUND(AbsDiff!V76,3)</f>
        <v>0</v>
      </c>
      <c r="W76" s="1">
        <f>ROUND(AbsDiff!W76,3)</f>
        <v>0</v>
      </c>
      <c r="X76" s="1">
        <f>ROUND(AbsDiff!X76,3)</f>
        <v>0</v>
      </c>
      <c r="Y76" s="1">
        <f>ROUND(AbsDiff!Y76,3)</f>
        <v>0</v>
      </c>
      <c r="Z76" s="1">
        <f>ROUND(AbsDiff!Z76,3)</f>
        <v>0</v>
      </c>
      <c r="AA76" s="1">
        <f>ROUND(AbsDiff!AA76,3)</f>
        <v>0</v>
      </c>
      <c r="AB76" s="1">
        <f>ROUND(AbsDiff!AB76,3)</f>
        <v>0</v>
      </c>
      <c r="AC76" s="1">
        <f>ROUND(AbsDiff!AC76,3)</f>
        <v>0</v>
      </c>
      <c r="AD76" s="1">
        <f>ROUND(AbsDiff!AD76,3)</f>
        <v>0</v>
      </c>
      <c r="AE76" s="1">
        <f>ROUND(AbsDiff!AE76,3)</f>
        <v>0</v>
      </c>
      <c r="AF76" s="1">
        <f>ROUND(AbsDiff!AF76,3)</f>
        <v>0</v>
      </c>
      <c r="AG76" s="1">
        <f>ROUND(AbsDiff!AG76,3)</f>
        <v>0</v>
      </c>
      <c r="AH76" s="1">
        <f>ROUND(AbsDiff!AH76,3)</f>
        <v>0</v>
      </c>
      <c r="AI76" s="1">
        <f>ROUND(AbsDiff!AI76,3)</f>
        <v>0</v>
      </c>
      <c r="AJ76" s="1">
        <f>ROUND(AbsDiff!AJ76,3)</f>
        <v>0</v>
      </c>
      <c r="AK76" s="1">
        <f>ROUND(AbsDiff!AK76,3)</f>
        <v>0</v>
      </c>
      <c r="AL76" s="1">
        <f>ROUND(AbsDiff!AL76,3)</f>
        <v>0</v>
      </c>
      <c r="AM76" s="1">
        <f>ROUND(AbsDiff!AM76,3)</f>
        <v>0</v>
      </c>
      <c r="AN76" s="1">
        <f>ROUND(AbsDiff!AN76,3)</f>
        <v>0</v>
      </c>
      <c r="AO76" s="1">
        <f>ROUND(AbsDiff!AO76,3)</f>
        <v>1E-3</v>
      </c>
      <c r="AP76" s="1">
        <f>ROUND(AbsDiff!AP76,3)</f>
        <v>0</v>
      </c>
      <c r="AQ76" s="1">
        <f>ROUND(AbsDiff!AQ76,3)</f>
        <v>0</v>
      </c>
      <c r="AR76" s="1">
        <f>ROUND(AbsDiff!AR76,3)</f>
        <v>0</v>
      </c>
      <c r="AS76" s="1">
        <f>ROUND(AbsDiff!AS76,3)</f>
        <v>0</v>
      </c>
      <c r="AT76" s="1">
        <f>ROUND(AbsDiff!AT76,3)</f>
        <v>0</v>
      </c>
      <c r="AU76" s="1">
        <f>ROUND(AbsDiff!AU76,3)</f>
        <v>0</v>
      </c>
      <c r="AV76" s="1" t="e">
        <f>ROUND(AbsDiff!AV76,3)</f>
        <v>#VALUE!</v>
      </c>
      <c r="AW76" s="1">
        <f>ROUND(AbsDiff!AW76,3)</f>
        <v>0</v>
      </c>
      <c r="AX76" s="1">
        <f>ROUND(AbsDiff!AX76,3)</f>
        <v>0</v>
      </c>
      <c r="AY76" s="1">
        <f>ROUND(AbsDiff!AY76,3)</f>
        <v>0</v>
      </c>
      <c r="AZ76" s="1">
        <f>ROUND(AbsDiff!AZ76,3)</f>
        <v>0</v>
      </c>
      <c r="BA76" s="1">
        <f>ROUND(AbsDiff!BA76,3)</f>
        <v>0</v>
      </c>
      <c r="BB76" s="1" t="e">
        <f>ROUND(AbsDiff!BB76,3)</f>
        <v>#VALUE!</v>
      </c>
      <c r="BC76" s="1">
        <f>ROUND(AbsDiff!BC76,3)</f>
        <v>0</v>
      </c>
      <c r="BD76" s="1">
        <f>ROUND(AbsDiff!BD76,3)</f>
        <v>0</v>
      </c>
      <c r="BE76" s="1">
        <f>ROUND(AbsDiff!BE76,3)</f>
        <v>0</v>
      </c>
      <c r="BF76" s="1">
        <f>ROUND(AbsDiff!BF76,3)</f>
        <v>0</v>
      </c>
      <c r="BG76" s="1">
        <f>ROUND(AbsDiff!BG76,3)</f>
        <v>0</v>
      </c>
      <c r="BH76" s="1">
        <f>ROUND(AbsDiff!BH76,3)</f>
        <v>0</v>
      </c>
      <c r="BI76" s="1">
        <f>ROUND(AbsDiff!BI76,3)</f>
        <v>0</v>
      </c>
      <c r="BJ76" s="1">
        <f>ROUND(AbsDiff!BJ76,3)</f>
        <v>0</v>
      </c>
      <c r="BK76" s="1">
        <f>ROUND(AbsDiff!BK76,3)</f>
        <v>0</v>
      </c>
      <c r="BL76" s="1">
        <f>ROUND(AbsDiff!BL76,3)</f>
        <v>0</v>
      </c>
      <c r="BM76" s="1">
        <f>ROUND(AbsDiff!BM76,3)</f>
        <v>0</v>
      </c>
      <c r="BN76" s="1">
        <f>ROUND(AbsDiff!BN76,3)</f>
        <v>0</v>
      </c>
      <c r="BO76" s="1">
        <f>ROUND(AbsDiff!BO76,3)</f>
        <v>0</v>
      </c>
      <c r="BP76" s="1">
        <f>ROUND(AbsDiff!BP76,3)</f>
        <v>0</v>
      </c>
      <c r="BQ76" s="1">
        <f>ROUND(AbsDiff!BQ76,3)</f>
        <v>0</v>
      </c>
      <c r="BR76" s="1">
        <f>ROUND(AbsDiff!BR76,3)</f>
        <v>0</v>
      </c>
      <c r="BS76" s="1">
        <f>ROUND(AbsDiff!BS76,3)</f>
        <v>0</v>
      </c>
      <c r="BT76" s="1">
        <f>ROUND(AbsDiff!BT76,3)</f>
        <v>0</v>
      </c>
      <c r="BU76" s="1">
        <f>ROUND(AbsDiff!BU76,3)</f>
        <v>0</v>
      </c>
      <c r="BV76" s="1">
        <f>ROUND(AbsDiff!BV76,3)</f>
        <v>0</v>
      </c>
      <c r="BW76" s="1">
        <f>ROUND(AbsDiff!BW76,3)</f>
        <v>0</v>
      </c>
      <c r="BX76" s="1">
        <f>ROUND(AbsDiff!BX76,3)</f>
        <v>0</v>
      </c>
      <c r="BY76" s="1">
        <f>ROUND(AbsDiff!BY76,3)</f>
        <v>0</v>
      </c>
      <c r="BZ76" s="1">
        <f>ROUND(AbsDiff!BZ76,3)</f>
        <v>0</v>
      </c>
      <c r="CA76" s="1">
        <f>ROUND(AbsDiff!CA76,3)</f>
        <v>0</v>
      </c>
      <c r="CB76" s="1">
        <f>ROUND(AbsDiff!CB76,3)</f>
        <v>0</v>
      </c>
    </row>
    <row r="77" spans="1:80" x14ac:dyDescent="0.2">
      <c r="A77" s="1">
        <f>ROUND(AbsDiff!A77,3)</f>
        <v>0</v>
      </c>
      <c r="B77" s="1">
        <f>ROUND(AbsDiff!B77,3)</f>
        <v>0</v>
      </c>
      <c r="C77" s="1">
        <f>ROUND(AbsDiff!C77,3)</f>
        <v>0</v>
      </c>
      <c r="D77" s="1">
        <f>ROUND(AbsDiff!D77,3)</f>
        <v>0</v>
      </c>
      <c r="E77" s="1">
        <f>ROUND(AbsDiff!E77,3)</f>
        <v>1E-3</v>
      </c>
      <c r="F77" s="1">
        <f>ROUND(AbsDiff!F77,3)</f>
        <v>1E-3</v>
      </c>
      <c r="G77" s="1">
        <f>ROUND(AbsDiff!G77,3)</f>
        <v>1E-3</v>
      </c>
      <c r="H77" s="1">
        <f>ROUND(AbsDiff!H77,3)</f>
        <v>0</v>
      </c>
      <c r="I77" s="1">
        <f>ROUND(AbsDiff!I77,3)</f>
        <v>0</v>
      </c>
      <c r="J77" s="1">
        <f>ROUND(AbsDiff!J77,3)</f>
        <v>0</v>
      </c>
      <c r="K77" s="1">
        <f>ROUND(AbsDiff!K77,3)</f>
        <v>0</v>
      </c>
      <c r="L77" s="1">
        <f>ROUND(AbsDiff!L77,3)</f>
        <v>0</v>
      </c>
      <c r="M77" s="1">
        <f>ROUND(AbsDiff!M77,3)</f>
        <v>0</v>
      </c>
      <c r="N77" s="1">
        <f>ROUND(AbsDiff!N77,3)</f>
        <v>0</v>
      </c>
      <c r="O77" s="1">
        <f>ROUND(AbsDiff!O77,3)</f>
        <v>0</v>
      </c>
      <c r="P77" s="1">
        <f>ROUND(AbsDiff!P77,3)</f>
        <v>0</v>
      </c>
      <c r="Q77" s="1">
        <f>ROUND(AbsDiff!Q77,3)</f>
        <v>0</v>
      </c>
      <c r="R77" s="1">
        <f>ROUND(AbsDiff!R77,3)</f>
        <v>-3.0000000000000001E-3</v>
      </c>
      <c r="S77" s="1">
        <f>ROUND(AbsDiff!S77,3)</f>
        <v>0</v>
      </c>
      <c r="T77" s="1">
        <f>ROUND(AbsDiff!T77,3)</f>
        <v>0</v>
      </c>
      <c r="U77" s="1">
        <f>ROUND(AbsDiff!U77,3)</f>
        <v>0</v>
      </c>
      <c r="V77" s="1">
        <f>ROUND(AbsDiff!V77,3)</f>
        <v>0</v>
      </c>
      <c r="W77" s="1">
        <f>ROUND(AbsDiff!W77,3)</f>
        <v>0</v>
      </c>
      <c r="X77" s="1">
        <f>ROUND(AbsDiff!X77,3)</f>
        <v>0</v>
      </c>
      <c r="Y77" s="1">
        <f>ROUND(AbsDiff!Y77,3)</f>
        <v>0</v>
      </c>
      <c r="Z77" s="1">
        <f>ROUND(AbsDiff!Z77,3)</f>
        <v>0</v>
      </c>
      <c r="AA77" s="1">
        <f>ROUND(AbsDiff!AA77,3)</f>
        <v>0</v>
      </c>
      <c r="AB77" s="1">
        <f>ROUND(AbsDiff!AB77,3)</f>
        <v>0</v>
      </c>
      <c r="AC77" s="1">
        <f>ROUND(AbsDiff!AC77,3)</f>
        <v>0</v>
      </c>
      <c r="AD77" s="1">
        <f>ROUND(AbsDiff!AD77,3)</f>
        <v>0</v>
      </c>
      <c r="AE77" s="1">
        <f>ROUND(AbsDiff!AE77,3)</f>
        <v>0</v>
      </c>
      <c r="AF77" s="1">
        <f>ROUND(AbsDiff!AF77,3)</f>
        <v>0</v>
      </c>
      <c r="AG77" s="1">
        <f>ROUND(AbsDiff!AG77,3)</f>
        <v>0</v>
      </c>
      <c r="AH77" s="1">
        <f>ROUND(AbsDiff!AH77,3)</f>
        <v>0</v>
      </c>
      <c r="AI77" s="1">
        <f>ROUND(AbsDiff!AI77,3)</f>
        <v>0</v>
      </c>
      <c r="AJ77" s="1">
        <f>ROUND(AbsDiff!AJ77,3)</f>
        <v>0</v>
      </c>
      <c r="AK77" s="1">
        <f>ROUND(AbsDiff!AK77,3)</f>
        <v>0</v>
      </c>
      <c r="AL77" s="1">
        <f>ROUND(AbsDiff!AL77,3)</f>
        <v>0</v>
      </c>
      <c r="AM77" s="1">
        <f>ROUND(AbsDiff!AM77,3)</f>
        <v>0</v>
      </c>
      <c r="AN77" s="1">
        <f>ROUND(AbsDiff!AN77,3)</f>
        <v>0</v>
      </c>
      <c r="AO77" s="1">
        <f>ROUND(AbsDiff!AO77,3)</f>
        <v>1E-3</v>
      </c>
      <c r="AP77" s="1">
        <f>ROUND(AbsDiff!AP77,3)</f>
        <v>0</v>
      </c>
      <c r="AQ77" s="1">
        <f>ROUND(AbsDiff!AQ77,3)</f>
        <v>0</v>
      </c>
      <c r="AR77" s="1">
        <f>ROUND(AbsDiff!AR77,3)</f>
        <v>0</v>
      </c>
      <c r="AS77" s="1">
        <f>ROUND(AbsDiff!AS77,3)</f>
        <v>0</v>
      </c>
      <c r="AT77" s="1">
        <f>ROUND(AbsDiff!AT77,3)</f>
        <v>0</v>
      </c>
      <c r="AU77" s="1">
        <f>ROUND(AbsDiff!AU77,3)</f>
        <v>0</v>
      </c>
      <c r="AV77" s="1" t="e">
        <f>ROUND(AbsDiff!AV77,3)</f>
        <v>#VALUE!</v>
      </c>
      <c r="AW77" s="1">
        <f>ROUND(AbsDiff!AW77,3)</f>
        <v>0</v>
      </c>
      <c r="AX77" s="1">
        <f>ROUND(AbsDiff!AX77,3)</f>
        <v>0</v>
      </c>
      <c r="AY77" s="1">
        <f>ROUND(AbsDiff!AY77,3)</f>
        <v>0</v>
      </c>
      <c r="AZ77" s="1">
        <f>ROUND(AbsDiff!AZ77,3)</f>
        <v>0</v>
      </c>
      <c r="BA77" s="1">
        <f>ROUND(AbsDiff!BA77,3)</f>
        <v>0</v>
      </c>
      <c r="BB77" s="1" t="e">
        <f>ROUND(AbsDiff!BB77,3)</f>
        <v>#VALUE!</v>
      </c>
      <c r="BC77" s="1">
        <f>ROUND(AbsDiff!BC77,3)</f>
        <v>0</v>
      </c>
      <c r="BD77" s="1">
        <f>ROUND(AbsDiff!BD77,3)</f>
        <v>0</v>
      </c>
      <c r="BE77" s="1">
        <f>ROUND(AbsDiff!BE77,3)</f>
        <v>0</v>
      </c>
      <c r="BF77" s="1">
        <f>ROUND(AbsDiff!BF77,3)</f>
        <v>0</v>
      </c>
      <c r="BG77" s="1">
        <f>ROUND(AbsDiff!BG77,3)</f>
        <v>0</v>
      </c>
      <c r="BH77" s="1">
        <f>ROUND(AbsDiff!BH77,3)</f>
        <v>0</v>
      </c>
      <c r="BI77" s="1">
        <f>ROUND(AbsDiff!BI77,3)</f>
        <v>0</v>
      </c>
      <c r="BJ77" s="1">
        <f>ROUND(AbsDiff!BJ77,3)</f>
        <v>0</v>
      </c>
      <c r="BK77" s="1">
        <f>ROUND(AbsDiff!BK77,3)</f>
        <v>0</v>
      </c>
      <c r="BL77" s="1">
        <f>ROUND(AbsDiff!BL77,3)</f>
        <v>0</v>
      </c>
      <c r="BM77" s="1">
        <f>ROUND(AbsDiff!BM77,3)</f>
        <v>0</v>
      </c>
      <c r="BN77" s="1">
        <f>ROUND(AbsDiff!BN77,3)</f>
        <v>0</v>
      </c>
      <c r="BO77" s="1">
        <f>ROUND(AbsDiff!BO77,3)</f>
        <v>0</v>
      </c>
      <c r="BP77" s="1">
        <f>ROUND(AbsDiff!BP77,3)</f>
        <v>0</v>
      </c>
      <c r="BQ77" s="1">
        <f>ROUND(AbsDiff!BQ77,3)</f>
        <v>0</v>
      </c>
      <c r="BR77" s="1">
        <f>ROUND(AbsDiff!BR77,3)</f>
        <v>0</v>
      </c>
      <c r="BS77" s="1">
        <f>ROUND(AbsDiff!BS77,3)</f>
        <v>0</v>
      </c>
      <c r="BT77" s="1">
        <f>ROUND(AbsDiff!BT77,3)</f>
        <v>0</v>
      </c>
      <c r="BU77" s="1">
        <f>ROUND(AbsDiff!BU77,3)</f>
        <v>0</v>
      </c>
      <c r="BV77" s="1">
        <f>ROUND(AbsDiff!BV77,3)</f>
        <v>0</v>
      </c>
      <c r="BW77" s="1">
        <f>ROUND(AbsDiff!BW77,3)</f>
        <v>0</v>
      </c>
      <c r="BX77" s="1">
        <f>ROUND(AbsDiff!BX77,3)</f>
        <v>0</v>
      </c>
      <c r="BY77" s="1">
        <f>ROUND(AbsDiff!BY77,3)</f>
        <v>0</v>
      </c>
      <c r="BZ77" s="1">
        <f>ROUND(AbsDiff!BZ77,3)</f>
        <v>0</v>
      </c>
      <c r="CA77" s="1">
        <f>ROUND(AbsDiff!CA77,3)</f>
        <v>0</v>
      </c>
      <c r="CB77" s="1">
        <f>ROUND(AbsDiff!CB77,3)</f>
        <v>0</v>
      </c>
    </row>
    <row r="78" spans="1:80" x14ac:dyDescent="0.2">
      <c r="A78" s="1">
        <f>ROUND(AbsDiff!A78,3)</f>
        <v>0</v>
      </c>
      <c r="B78" s="1">
        <f>ROUND(AbsDiff!B78,3)</f>
        <v>0</v>
      </c>
      <c r="C78" s="1">
        <f>ROUND(AbsDiff!C78,3)</f>
        <v>0</v>
      </c>
      <c r="D78" s="1">
        <f>ROUND(AbsDiff!D78,3)</f>
        <v>0</v>
      </c>
      <c r="E78" s="1">
        <f>ROUND(AbsDiff!E78,3)</f>
        <v>1E-3</v>
      </c>
      <c r="F78" s="1">
        <f>ROUND(AbsDiff!F78,3)</f>
        <v>1E-3</v>
      </c>
      <c r="G78" s="1">
        <f>ROUND(AbsDiff!G78,3)</f>
        <v>1E-3</v>
      </c>
      <c r="H78" s="1">
        <f>ROUND(AbsDiff!H78,3)</f>
        <v>0</v>
      </c>
      <c r="I78" s="1">
        <f>ROUND(AbsDiff!I78,3)</f>
        <v>0</v>
      </c>
      <c r="J78" s="1">
        <f>ROUND(AbsDiff!J78,3)</f>
        <v>0</v>
      </c>
      <c r="K78" s="1">
        <f>ROUND(AbsDiff!K78,3)</f>
        <v>0</v>
      </c>
      <c r="L78" s="1">
        <f>ROUND(AbsDiff!L78,3)</f>
        <v>0</v>
      </c>
      <c r="M78" s="1">
        <f>ROUND(AbsDiff!M78,3)</f>
        <v>0</v>
      </c>
      <c r="N78" s="1">
        <f>ROUND(AbsDiff!N78,3)</f>
        <v>0</v>
      </c>
      <c r="O78" s="1">
        <f>ROUND(AbsDiff!O78,3)</f>
        <v>0</v>
      </c>
      <c r="P78" s="1">
        <f>ROUND(AbsDiff!P78,3)</f>
        <v>0</v>
      </c>
      <c r="Q78" s="1">
        <f>ROUND(AbsDiff!Q78,3)</f>
        <v>0</v>
      </c>
      <c r="R78" s="1">
        <f>ROUND(AbsDiff!R78,3)</f>
        <v>-3.0000000000000001E-3</v>
      </c>
      <c r="S78" s="1">
        <f>ROUND(AbsDiff!S78,3)</f>
        <v>0</v>
      </c>
      <c r="T78" s="1">
        <f>ROUND(AbsDiff!T78,3)</f>
        <v>0</v>
      </c>
      <c r="U78" s="1">
        <f>ROUND(AbsDiff!U78,3)</f>
        <v>0</v>
      </c>
      <c r="V78" s="1">
        <f>ROUND(AbsDiff!V78,3)</f>
        <v>0</v>
      </c>
      <c r="W78" s="1">
        <f>ROUND(AbsDiff!W78,3)</f>
        <v>0</v>
      </c>
      <c r="X78" s="1">
        <f>ROUND(AbsDiff!X78,3)</f>
        <v>0</v>
      </c>
      <c r="Y78" s="1">
        <f>ROUND(AbsDiff!Y78,3)</f>
        <v>0</v>
      </c>
      <c r="Z78" s="1">
        <f>ROUND(AbsDiff!Z78,3)</f>
        <v>0</v>
      </c>
      <c r="AA78" s="1">
        <f>ROUND(AbsDiff!AA78,3)</f>
        <v>0</v>
      </c>
      <c r="AB78" s="1">
        <f>ROUND(AbsDiff!AB78,3)</f>
        <v>0</v>
      </c>
      <c r="AC78" s="1">
        <f>ROUND(AbsDiff!AC78,3)</f>
        <v>0</v>
      </c>
      <c r="AD78" s="1">
        <f>ROUND(AbsDiff!AD78,3)</f>
        <v>0</v>
      </c>
      <c r="AE78" s="1">
        <f>ROUND(AbsDiff!AE78,3)</f>
        <v>0</v>
      </c>
      <c r="AF78" s="1">
        <f>ROUND(AbsDiff!AF78,3)</f>
        <v>0</v>
      </c>
      <c r="AG78" s="1">
        <f>ROUND(AbsDiff!AG78,3)</f>
        <v>0</v>
      </c>
      <c r="AH78" s="1">
        <f>ROUND(AbsDiff!AH78,3)</f>
        <v>0</v>
      </c>
      <c r="AI78" s="1">
        <f>ROUND(AbsDiff!AI78,3)</f>
        <v>0</v>
      </c>
      <c r="AJ78" s="1">
        <f>ROUND(AbsDiff!AJ78,3)</f>
        <v>0</v>
      </c>
      <c r="AK78" s="1">
        <f>ROUND(AbsDiff!AK78,3)</f>
        <v>0</v>
      </c>
      <c r="AL78" s="1">
        <f>ROUND(AbsDiff!AL78,3)</f>
        <v>0</v>
      </c>
      <c r="AM78" s="1">
        <f>ROUND(AbsDiff!AM78,3)</f>
        <v>0</v>
      </c>
      <c r="AN78" s="1">
        <f>ROUND(AbsDiff!AN78,3)</f>
        <v>0</v>
      </c>
      <c r="AO78" s="1">
        <f>ROUND(AbsDiff!AO78,3)</f>
        <v>1E-3</v>
      </c>
      <c r="AP78" s="1">
        <f>ROUND(AbsDiff!AP78,3)</f>
        <v>0</v>
      </c>
      <c r="AQ78" s="1">
        <f>ROUND(AbsDiff!AQ78,3)</f>
        <v>0</v>
      </c>
      <c r="AR78" s="1">
        <f>ROUND(AbsDiff!AR78,3)</f>
        <v>0</v>
      </c>
      <c r="AS78" s="1">
        <f>ROUND(AbsDiff!AS78,3)</f>
        <v>0</v>
      </c>
      <c r="AT78" s="1">
        <f>ROUND(AbsDiff!AT78,3)</f>
        <v>0</v>
      </c>
      <c r="AU78" s="1">
        <f>ROUND(AbsDiff!AU78,3)</f>
        <v>0</v>
      </c>
      <c r="AV78" s="1" t="e">
        <f>ROUND(AbsDiff!AV78,3)</f>
        <v>#VALUE!</v>
      </c>
      <c r="AW78" s="1">
        <f>ROUND(AbsDiff!AW78,3)</f>
        <v>0</v>
      </c>
      <c r="AX78" s="1">
        <f>ROUND(AbsDiff!AX78,3)</f>
        <v>0</v>
      </c>
      <c r="AY78" s="1">
        <f>ROUND(AbsDiff!AY78,3)</f>
        <v>0</v>
      </c>
      <c r="AZ78" s="1">
        <f>ROUND(AbsDiff!AZ78,3)</f>
        <v>0</v>
      </c>
      <c r="BA78" s="1">
        <f>ROUND(AbsDiff!BA78,3)</f>
        <v>0</v>
      </c>
      <c r="BB78" s="1" t="e">
        <f>ROUND(AbsDiff!BB78,3)</f>
        <v>#VALUE!</v>
      </c>
      <c r="BC78" s="1">
        <f>ROUND(AbsDiff!BC78,3)</f>
        <v>0</v>
      </c>
      <c r="BD78" s="1">
        <f>ROUND(AbsDiff!BD78,3)</f>
        <v>0</v>
      </c>
      <c r="BE78" s="1">
        <f>ROUND(AbsDiff!BE78,3)</f>
        <v>0</v>
      </c>
      <c r="BF78" s="1">
        <f>ROUND(AbsDiff!BF78,3)</f>
        <v>0</v>
      </c>
      <c r="BG78" s="1">
        <f>ROUND(AbsDiff!BG78,3)</f>
        <v>0</v>
      </c>
      <c r="BH78" s="1">
        <f>ROUND(AbsDiff!BH78,3)</f>
        <v>0</v>
      </c>
      <c r="BI78" s="1">
        <f>ROUND(AbsDiff!BI78,3)</f>
        <v>0</v>
      </c>
      <c r="BJ78" s="1">
        <f>ROUND(AbsDiff!BJ78,3)</f>
        <v>0</v>
      </c>
      <c r="BK78" s="1">
        <f>ROUND(AbsDiff!BK78,3)</f>
        <v>0</v>
      </c>
      <c r="BL78" s="1">
        <f>ROUND(AbsDiff!BL78,3)</f>
        <v>0</v>
      </c>
      <c r="BM78" s="1">
        <f>ROUND(AbsDiff!BM78,3)</f>
        <v>0</v>
      </c>
      <c r="BN78" s="1">
        <f>ROUND(AbsDiff!BN78,3)</f>
        <v>0</v>
      </c>
      <c r="BO78" s="1">
        <f>ROUND(AbsDiff!BO78,3)</f>
        <v>0</v>
      </c>
      <c r="BP78" s="1">
        <f>ROUND(AbsDiff!BP78,3)</f>
        <v>0</v>
      </c>
      <c r="BQ78" s="1">
        <f>ROUND(AbsDiff!BQ78,3)</f>
        <v>0</v>
      </c>
      <c r="BR78" s="1">
        <f>ROUND(AbsDiff!BR78,3)</f>
        <v>0</v>
      </c>
      <c r="BS78" s="1">
        <f>ROUND(AbsDiff!BS78,3)</f>
        <v>0</v>
      </c>
      <c r="BT78" s="1">
        <f>ROUND(AbsDiff!BT78,3)</f>
        <v>0</v>
      </c>
      <c r="BU78" s="1">
        <f>ROUND(AbsDiff!BU78,3)</f>
        <v>0</v>
      </c>
      <c r="BV78" s="1">
        <f>ROUND(AbsDiff!BV78,3)</f>
        <v>0</v>
      </c>
      <c r="BW78" s="1">
        <f>ROUND(AbsDiff!BW78,3)</f>
        <v>0</v>
      </c>
      <c r="BX78" s="1">
        <f>ROUND(AbsDiff!BX78,3)</f>
        <v>0</v>
      </c>
      <c r="BY78" s="1">
        <f>ROUND(AbsDiff!BY78,3)</f>
        <v>0</v>
      </c>
      <c r="BZ78" s="1">
        <f>ROUND(AbsDiff!BZ78,3)</f>
        <v>0</v>
      </c>
      <c r="CA78" s="1">
        <f>ROUND(AbsDiff!CA78,3)</f>
        <v>0</v>
      </c>
      <c r="CB78" s="1">
        <f>ROUND(AbsDiff!CB78,3)</f>
        <v>0</v>
      </c>
    </row>
    <row r="79" spans="1:80" x14ac:dyDescent="0.2">
      <c r="A79" s="1">
        <f>ROUND(AbsDiff!A79,3)</f>
        <v>0</v>
      </c>
      <c r="B79" s="1">
        <f>ROUND(AbsDiff!B79,3)</f>
        <v>0</v>
      </c>
      <c r="C79" s="1">
        <f>ROUND(AbsDiff!C79,3)</f>
        <v>0</v>
      </c>
      <c r="D79" s="1">
        <f>ROUND(AbsDiff!D79,3)</f>
        <v>0</v>
      </c>
      <c r="E79" s="1">
        <f>ROUND(AbsDiff!E79,3)</f>
        <v>1E-3</v>
      </c>
      <c r="F79" s="1">
        <f>ROUND(AbsDiff!F79,3)</f>
        <v>1E-3</v>
      </c>
      <c r="G79" s="1">
        <f>ROUND(AbsDiff!G79,3)</f>
        <v>1E-3</v>
      </c>
      <c r="H79" s="1">
        <f>ROUND(AbsDiff!H79,3)</f>
        <v>0</v>
      </c>
      <c r="I79" s="1">
        <f>ROUND(AbsDiff!I79,3)</f>
        <v>0</v>
      </c>
      <c r="J79" s="1">
        <f>ROUND(AbsDiff!J79,3)</f>
        <v>0</v>
      </c>
      <c r="K79" s="1">
        <f>ROUND(AbsDiff!K79,3)</f>
        <v>0</v>
      </c>
      <c r="L79" s="1">
        <f>ROUND(AbsDiff!L79,3)</f>
        <v>0</v>
      </c>
      <c r="M79" s="1">
        <f>ROUND(AbsDiff!M79,3)</f>
        <v>0</v>
      </c>
      <c r="N79" s="1">
        <f>ROUND(AbsDiff!N79,3)</f>
        <v>0</v>
      </c>
      <c r="O79" s="1">
        <f>ROUND(AbsDiff!O79,3)</f>
        <v>0</v>
      </c>
      <c r="P79" s="1">
        <f>ROUND(AbsDiff!P79,3)</f>
        <v>0</v>
      </c>
      <c r="Q79" s="1">
        <f>ROUND(AbsDiff!Q79,3)</f>
        <v>0</v>
      </c>
      <c r="R79" s="1">
        <f>ROUND(AbsDiff!R79,3)</f>
        <v>-3.0000000000000001E-3</v>
      </c>
      <c r="S79" s="1">
        <f>ROUND(AbsDiff!S79,3)</f>
        <v>0</v>
      </c>
      <c r="T79" s="1">
        <f>ROUND(AbsDiff!T79,3)</f>
        <v>0</v>
      </c>
      <c r="U79" s="1">
        <f>ROUND(AbsDiff!U79,3)</f>
        <v>0</v>
      </c>
      <c r="V79" s="1">
        <f>ROUND(AbsDiff!V79,3)</f>
        <v>0</v>
      </c>
      <c r="W79" s="1">
        <f>ROUND(AbsDiff!W79,3)</f>
        <v>0</v>
      </c>
      <c r="X79" s="1">
        <f>ROUND(AbsDiff!X79,3)</f>
        <v>0</v>
      </c>
      <c r="Y79" s="1">
        <f>ROUND(AbsDiff!Y79,3)</f>
        <v>0</v>
      </c>
      <c r="Z79" s="1">
        <f>ROUND(AbsDiff!Z79,3)</f>
        <v>0</v>
      </c>
      <c r="AA79" s="1">
        <f>ROUND(AbsDiff!AA79,3)</f>
        <v>0</v>
      </c>
      <c r="AB79" s="1">
        <f>ROUND(AbsDiff!AB79,3)</f>
        <v>0</v>
      </c>
      <c r="AC79" s="1">
        <f>ROUND(AbsDiff!AC79,3)</f>
        <v>0</v>
      </c>
      <c r="AD79" s="1">
        <f>ROUND(AbsDiff!AD79,3)</f>
        <v>0</v>
      </c>
      <c r="AE79" s="1">
        <f>ROUND(AbsDiff!AE79,3)</f>
        <v>0</v>
      </c>
      <c r="AF79" s="1">
        <f>ROUND(AbsDiff!AF79,3)</f>
        <v>0</v>
      </c>
      <c r="AG79" s="1">
        <f>ROUND(AbsDiff!AG79,3)</f>
        <v>0</v>
      </c>
      <c r="AH79" s="1">
        <f>ROUND(AbsDiff!AH79,3)</f>
        <v>0</v>
      </c>
      <c r="AI79" s="1">
        <f>ROUND(AbsDiff!AI79,3)</f>
        <v>0</v>
      </c>
      <c r="AJ79" s="1">
        <f>ROUND(AbsDiff!AJ79,3)</f>
        <v>0</v>
      </c>
      <c r="AK79" s="1">
        <f>ROUND(AbsDiff!AK79,3)</f>
        <v>0</v>
      </c>
      <c r="AL79" s="1">
        <f>ROUND(AbsDiff!AL79,3)</f>
        <v>0</v>
      </c>
      <c r="AM79" s="1">
        <f>ROUND(AbsDiff!AM79,3)</f>
        <v>0</v>
      </c>
      <c r="AN79" s="1">
        <f>ROUND(AbsDiff!AN79,3)</f>
        <v>0</v>
      </c>
      <c r="AO79" s="1">
        <f>ROUND(AbsDiff!AO79,3)</f>
        <v>1E-3</v>
      </c>
      <c r="AP79" s="1">
        <f>ROUND(AbsDiff!AP79,3)</f>
        <v>0</v>
      </c>
      <c r="AQ79" s="1">
        <f>ROUND(AbsDiff!AQ79,3)</f>
        <v>0</v>
      </c>
      <c r="AR79" s="1">
        <f>ROUND(AbsDiff!AR79,3)</f>
        <v>0</v>
      </c>
      <c r="AS79" s="1">
        <f>ROUND(AbsDiff!AS79,3)</f>
        <v>0</v>
      </c>
      <c r="AT79" s="1">
        <f>ROUND(AbsDiff!AT79,3)</f>
        <v>0</v>
      </c>
      <c r="AU79" s="1">
        <f>ROUND(AbsDiff!AU79,3)</f>
        <v>0</v>
      </c>
      <c r="AV79" s="1" t="e">
        <f>ROUND(AbsDiff!AV79,3)</f>
        <v>#VALUE!</v>
      </c>
      <c r="AW79" s="1">
        <f>ROUND(AbsDiff!AW79,3)</f>
        <v>0</v>
      </c>
      <c r="AX79" s="1">
        <f>ROUND(AbsDiff!AX79,3)</f>
        <v>0</v>
      </c>
      <c r="AY79" s="1">
        <f>ROUND(AbsDiff!AY79,3)</f>
        <v>0</v>
      </c>
      <c r="AZ79" s="1">
        <f>ROUND(AbsDiff!AZ79,3)</f>
        <v>0</v>
      </c>
      <c r="BA79" s="1">
        <f>ROUND(AbsDiff!BA79,3)</f>
        <v>0</v>
      </c>
      <c r="BB79" s="1" t="e">
        <f>ROUND(AbsDiff!BB79,3)</f>
        <v>#VALUE!</v>
      </c>
      <c r="BC79" s="1">
        <f>ROUND(AbsDiff!BC79,3)</f>
        <v>0</v>
      </c>
      <c r="BD79" s="1">
        <f>ROUND(AbsDiff!BD79,3)</f>
        <v>0</v>
      </c>
      <c r="BE79" s="1">
        <f>ROUND(AbsDiff!BE79,3)</f>
        <v>0</v>
      </c>
      <c r="BF79" s="1">
        <f>ROUND(AbsDiff!BF79,3)</f>
        <v>0</v>
      </c>
      <c r="BG79" s="1">
        <f>ROUND(AbsDiff!BG79,3)</f>
        <v>0</v>
      </c>
      <c r="BH79" s="1">
        <f>ROUND(AbsDiff!BH79,3)</f>
        <v>0</v>
      </c>
      <c r="BI79" s="1">
        <f>ROUND(AbsDiff!BI79,3)</f>
        <v>0</v>
      </c>
      <c r="BJ79" s="1">
        <f>ROUND(AbsDiff!BJ79,3)</f>
        <v>0</v>
      </c>
      <c r="BK79" s="1">
        <f>ROUND(AbsDiff!BK79,3)</f>
        <v>0</v>
      </c>
      <c r="BL79" s="1">
        <f>ROUND(AbsDiff!BL79,3)</f>
        <v>0</v>
      </c>
      <c r="BM79" s="1">
        <f>ROUND(AbsDiff!BM79,3)</f>
        <v>0</v>
      </c>
      <c r="BN79" s="1">
        <f>ROUND(AbsDiff!BN79,3)</f>
        <v>0</v>
      </c>
      <c r="BO79" s="1">
        <f>ROUND(AbsDiff!BO79,3)</f>
        <v>0</v>
      </c>
      <c r="BP79" s="1">
        <f>ROUND(AbsDiff!BP79,3)</f>
        <v>0</v>
      </c>
      <c r="BQ79" s="1">
        <f>ROUND(AbsDiff!BQ79,3)</f>
        <v>0</v>
      </c>
      <c r="BR79" s="1">
        <f>ROUND(AbsDiff!BR79,3)</f>
        <v>0</v>
      </c>
      <c r="BS79" s="1">
        <f>ROUND(AbsDiff!BS79,3)</f>
        <v>0</v>
      </c>
      <c r="BT79" s="1">
        <f>ROUND(AbsDiff!BT79,3)</f>
        <v>0</v>
      </c>
      <c r="BU79" s="1">
        <f>ROUND(AbsDiff!BU79,3)</f>
        <v>0</v>
      </c>
      <c r="BV79" s="1">
        <f>ROUND(AbsDiff!BV79,3)</f>
        <v>0</v>
      </c>
      <c r="BW79" s="1">
        <f>ROUND(AbsDiff!BW79,3)</f>
        <v>0</v>
      </c>
      <c r="BX79" s="1">
        <f>ROUND(AbsDiff!BX79,3)</f>
        <v>0</v>
      </c>
      <c r="BY79" s="1">
        <f>ROUND(AbsDiff!BY79,3)</f>
        <v>0</v>
      </c>
      <c r="BZ79" s="1">
        <f>ROUND(AbsDiff!BZ79,3)</f>
        <v>0</v>
      </c>
      <c r="CA79" s="1">
        <f>ROUND(AbsDiff!CA79,3)</f>
        <v>0</v>
      </c>
      <c r="CB79" s="1">
        <f>ROUND(AbsDiff!CB79,3)</f>
        <v>0</v>
      </c>
    </row>
    <row r="80" spans="1:80" x14ac:dyDescent="0.2">
      <c r="A80" s="1">
        <f>ROUND(AbsDiff!A80,3)</f>
        <v>0</v>
      </c>
      <c r="B80" s="1">
        <f>ROUND(AbsDiff!B80,3)</f>
        <v>0</v>
      </c>
      <c r="C80" s="1">
        <f>ROUND(AbsDiff!C80,3)</f>
        <v>0</v>
      </c>
      <c r="D80" s="1">
        <f>ROUND(AbsDiff!D80,3)</f>
        <v>0</v>
      </c>
      <c r="E80" s="1">
        <f>ROUND(AbsDiff!E80,3)</f>
        <v>1E-3</v>
      </c>
      <c r="F80" s="1">
        <f>ROUND(AbsDiff!F80,3)</f>
        <v>1E-3</v>
      </c>
      <c r="G80" s="1">
        <f>ROUND(AbsDiff!G80,3)</f>
        <v>1E-3</v>
      </c>
      <c r="H80" s="1">
        <f>ROUND(AbsDiff!H80,3)</f>
        <v>0</v>
      </c>
      <c r="I80" s="1">
        <f>ROUND(AbsDiff!I80,3)</f>
        <v>0</v>
      </c>
      <c r="J80" s="1">
        <f>ROUND(AbsDiff!J80,3)</f>
        <v>0</v>
      </c>
      <c r="K80" s="1">
        <f>ROUND(AbsDiff!K80,3)</f>
        <v>0</v>
      </c>
      <c r="L80" s="1">
        <f>ROUND(AbsDiff!L80,3)</f>
        <v>0</v>
      </c>
      <c r="M80" s="1">
        <f>ROUND(AbsDiff!M80,3)</f>
        <v>0</v>
      </c>
      <c r="N80" s="1">
        <f>ROUND(AbsDiff!N80,3)</f>
        <v>0</v>
      </c>
      <c r="O80" s="1">
        <f>ROUND(AbsDiff!O80,3)</f>
        <v>0</v>
      </c>
      <c r="P80" s="1">
        <f>ROUND(AbsDiff!P80,3)</f>
        <v>0</v>
      </c>
      <c r="Q80" s="1">
        <f>ROUND(AbsDiff!Q80,3)</f>
        <v>0</v>
      </c>
      <c r="R80" s="1">
        <f>ROUND(AbsDiff!R80,3)</f>
        <v>-3.0000000000000001E-3</v>
      </c>
      <c r="S80" s="1">
        <f>ROUND(AbsDiff!S80,3)</f>
        <v>0</v>
      </c>
      <c r="T80" s="1">
        <f>ROUND(AbsDiff!T80,3)</f>
        <v>0</v>
      </c>
      <c r="U80" s="1">
        <f>ROUND(AbsDiff!U80,3)</f>
        <v>0</v>
      </c>
      <c r="V80" s="1">
        <f>ROUND(AbsDiff!V80,3)</f>
        <v>0</v>
      </c>
      <c r="W80" s="1">
        <f>ROUND(AbsDiff!W80,3)</f>
        <v>0</v>
      </c>
      <c r="X80" s="1">
        <f>ROUND(AbsDiff!X80,3)</f>
        <v>0</v>
      </c>
      <c r="Y80" s="1">
        <f>ROUND(AbsDiff!Y80,3)</f>
        <v>0</v>
      </c>
      <c r="Z80" s="1">
        <f>ROUND(AbsDiff!Z80,3)</f>
        <v>0</v>
      </c>
      <c r="AA80" s="1">
        <f>ROUND(AbsDiff!AA80,3)</f>
        <v>0</v>
      </c>
      <c r="AB80" s="1">
        <f>ROUND(AbsDiff!AB80,3)</f>
        <v>0</v>
      </c>
      <c r="AC80" s="1">
        <f>ROUND(AbsDiff!AC80,3)</f>
        <v>0</v>
      </c>
      <c r="AD80" s="1">
        <f>ROUND(AbsDiff!AD80,3)</f>
        <v>0</v>
      </c>
      <c r="AE80" s="1">
        <f>ROUND(AbsDiff!AE80,3)</f>
        <v>0</v>
      </c>
      <c r="AF80" s="1">
        <f>ROUND(AbsDiff!AF80,3)</f>
        <v>0</v>
      </c>
      <c r="AG80" s="1">
        <f>ROUND(AbsDiff!AG80,3)</f>
        <v>0</v>
      </c>
      <c r="AH80" s="1">
        <f>ROUND(AbsDiff!AH80,3)</f>
        <v>0</v>
      </c>
      <c r="AI80" s="1">
        <f>ROUND(AbsDiff!AI80,3)</f>
        <v>0</v>
      </c>
      <c r="AJ80" s="1">
        <f>ROUND(AbsDiff!AJ80,3)</f>
        <v>0</v>
      </c>
      <c r="AK80" s="1">
        <f>ROUND(AbsDiff!AK80,3)</f>
        <v>0</v>
      </c>
      <c r="AL80" s="1">
        <f>ROUND(AbsDiff!AL80,3)</f>
        <v>0</v>
      </c>
      <c r="AM80" s="1">
        <f>ROUND(AbsDiff!AM80,3)</f>
        <v>0</v>
      </c>
      <c r="AN80" s="1">
        <f>ROUND(AbsDiff!AN80,3)</f>
        <v>0</v>
      </c>
      <c r="AO80" s="1">
        <f>ROUND(AbsDiff!AO80,3)</f>
        <v>1E-3</v>
      </c>
      <c r="AP80" s="1">
        <f>ROUND(AbsDiff!AP80,3)</f>
        <v>0</v>
      </c>
      <c r="AQ80" s="1">
        <f>ROUND(AbsDiff!AQ80,3)</f>
        <v>0</v>
      </c>
      <c r="AR80" s="1">
        <f>ROUND(AbsDiff!AR80,3)</f>
        <v>0</v>
      </c>
      <c r="AS80" s="1">
        <f>ROUND(AbsDiff!AS80,3)</f>
        <v>0</v>
      </c>
      <c r="AT80" s="1">
        <f>ROUND(AbsDiff!AT80,3)</f>
        <v>0</v>
      </c>
      <c r="AU80" s="1">
        <f>ROUND(AbsDiff!AU80,3)</f>
        <v>0</v>
      </c>
      <c r="AV80" s="1" t="e">
        <f>ROUND(AbsDiff!AV80,3)</f>
        <v>#VALUE!</v>
      </c>
      <c r="AW80" s="1">
        <f>ROUND(AbsDiff!AW80,3)</f>
        <v>0</v>
      </c>
      <c r="AX80" s="1">
        <f>ROUND(AbsDiff!AX80,3)</f>
        <v>0</v>
      </c>
      <c r="AY80" s="1">
        <f>ROUND(AbsDiff!AY80,3)</f>
        <v>0</v>
      </c>
      <c r="AZ80" s="1">
        <f>ROUND(AbsDiff!AZ80,3)</f>
        <v>0</v>
      </c>
      <c r="BA80" s="1">
        <f>ROUND(AbsDiff!BA80,3)</f>
        <v>0</v>
      </c>
      <c r="BB80" s="1" t="e">
        <f>ROUND(AbsDiff!BB80,3)</f>
        <v>#VALUE!</v>
      </c>
      <c r="BC80" s="1">
        <f>ROUND(AbsDiff!BC80,3)</f>
        <v>0</v>
      </c>
      <c r="BD80" s="1">
        <f>ROUND(AbsDiff!BD80,3)</f>
        <v>0</v>
      </c>
      <c r="BE80" s="1">
        <f>ROUND(AbsDiff!BE80,3)</f>
        <v>0</v>
      </c>
      <c r="BF80" s="1">
        <f>ROUND(AbsDiff!BF80,3)</f>
        <v>0</v>
      </c>
      <c r="BG80" s="1">
        <f>ROUND(AbsDiff!BG80,3)</f>
        <v>0</v>
      </c>
      <c r="BH80" s="1">
        <f>ROUND(AbsDiff!BH80,3)</f>
        <v>0</v>
      </c>
      <c r="BI80" s="1">
        <f>ROUND(AbsDiff!BI80,3)</f>
        <v>0</v>
      </c>
      <c r="BJ80" s="1">
        <f>ROUND(AbsDiff!BJ80,3)</f>
        <v>0</v>
      </c>
      <c r="BK80" s="1">
        <f>ROUND(AbsDiff!BK80,3)</f>
        <v>0</v>
      </c>
      <c r="BL80" s="1">
        <f>ROUND(AbsDiff!BL80,3)</f>
        <v>0</v>
      </c>
      <c r="BM80" s="1">
        <f>ROUND(AbsDiff!BM80,3)</f>
        <v>0</v>
      </c>
      <c r="BN80" s="1">
        <f>ROUND(AbsDiff!BN80,3)</f>
        <v>0</v>
      </c>
      <c r="BO80" s="1">
        <f>ROUND(AbsDiff!BO80,3)</f>
        <v>0</v>
      </c>
      <c r="BP80" s="1">
        <f>ROUND(AbsDiff!BP80,3)</f>
        <v>0</v>
      </c>
      <c r="BQ80" s="1">
        <f>ROUND(AbsDiff!BQ80,3)</f>
        <v>0</v>
      </c>
      <c r="BR80" s="1">
        <f>ROUND(AbsDiff!BR80,3)</f>
        <v>0</v>
      </c>
      <c r="BS80" s="1">
        <f>ROUND(AbsDiff!BS80,3)</f>
        <v>0</v>
      </c>
      <c r="BT80" s="1">
        <f>ROUND(AbsDiff!BT80,3)</f>
        <v>0</v>
      </c>
      <c r="BU80" s="1">
        <f>ROUND(AbsDiff!BU80,3)</f>
        <v>0</v>
      </c>
      <c r="BV80" s="1">
        <f>ROUND(AbsDiff!BV80,3)</f>
        <v>0</v>
      </c>
      <c r="BW80" s="1">
        <f>ROUND(AbsDiff!BW80,3)</f>
        <v>0</v>
      </c>
      <c r="BX80" s="1">
        <f>ROUND(AbsDiff!BX80,3)</f>
        <v>0</v>
      </c>
      <c r="BY80" s="1">
        <f>ROUND(AbsDiff!BY80,3)</f>
        <v>0</v>
      </c>
      <c r="BZ80" s="1">
        <f>ROUND(AbsDiff!BZ80,3)</f>
        <v>0</v>
      </c>
      <c r="CA80" s="1">
        <f>ROUND(AbsDiff!CA80,3)</f>
        <v>0</v>
      </c>
      <c r="CB80" s="1">
        <f>ROUND(AbsDiff!CB80,3)</f>
        <v>0</v>
      </c>
    </row>
    <row r="81" spans="1:80" x14ac:dyDescent="0.2">
      <c r="A81" s="1">
        <f>ROUND(AbsDiff!A81,3)</f>
        <v>0</v>
      </c>
      <c r="B81" s="1">
        <f>ROUND(AbsDiff!B81,3)</f>
        <v>0</v>
      </c>
      <c r="C81" s="1">
        <f>ROUND(AbsDiff!C81,3)</f>
        <v>0</v>
      </c>
      <c r="D81" s="1">
        <f>ROUND(AbsDiff!D81,3)</f>
        <v>0</v>
      </c>
      <c r="E81" s="1">
        <f>ROUND(AbsDiff!E81,3)</f>
        <v>1E-3</v>
      </c>
      <c r="F81" s="1">
        <f>ROUND(AbsDiff!F81,3)</f>
        <v>1E-3</v>
      </c>
      <c r="G81" s="1">
        <f>ROUND(AbsDiff!G81,3)</f>
        <v>1E-3</v>
      </c>
      <c r="H81" s="1">
        <f>ROUND(AbsDiff!H81,3)</f>
        <v>0</v>
      </c>
      <c r="I81" s="1">
        <f>ROUND(AbsDiff!I81,3)</f>
        <v>0</v>
      </c>
      <c r="J81" s="1">
        <f>ROUND(AbsDiff!J81,3)</f>
        <v>0</v>
      </c>
      <c r="K81" s="1">
        <f>ROUND(AbsDiff!K81,3)</f>
        <v>0</v>
      </c>
      <c r="L81" s="1">
        <f>ROUND(AbsDiff!L81,3)</f>
        <v>0</v>
      </c>
      <c r="M81" s="1">
        <f>ROUND(AbsDiff!M81,3)</f>
        <v>0</v>
      </c>
      <c r="N81" s="1">
        <f>ROUND(AbsDiff!N81,3)</f>
        <v>0</v>
      </c>
      <c r="O81" s="1">
        <f>ROUND(AbsDiff!O81,3)</f>
        <v>0</v>
      </c>
      <c r="P81" s="1">
        <f>ROUND(AbsDiff!P81,3)</f>
        <v>0</v>
      </c>
      <c r="Q81" s="1">
        <f>ROUND(AbsDiff!Q81,3)</f>
        <v>0</v>
      </c>
      <c r="R81" s="1">
        <f>ROUND(AbsDiff!R81,3)</f>
        <v>-3.0000000000000001E-3</v>
      </c>
      <c r="S81" s="1">
        <f>ROUND(AbsDiff!S81,3)</f>
        <v>0</v>
      </c>
      <c r="T81" s="1">
        <f>ROUND(AbsDiff!T81,3)</f>
        <v>0</v>
      </c>
      <c r="U81" s="1">
        <f>ROUND(AbsDiff!U81,3)</f>
        <v>0</v>
      </c>
      <c r="V81" s="1">
        <f>ROUND(AbsDiff!V81,3)</f>
        <v>0</v>
      </c>
      <c r="W81" s="1">
        <f>ROUND(AbsDiff!W81,3)</f>
        <v>0</v>
      </c>
      <c r="X81" s="1">
        <f>ROUND(AbsDiff!X81,3)</f>
        <v>0</v>
      </c>
      <c r="Y81" s="1">
        <f>ROUND(AbsDiff!Y81,3)</f>
        <v>0</v>
      </c>
      <c r="Z81" s="1">
        <f>ROUND(AbsDiff!Z81,3)</f>
        <v>0</v>
      </c>
      <c r="AA81" s="1">
        <f>ROUND(AbsDiff!AA81,3)</f>
        <v>0</v>
      </c>
      <c r="AB81" s="1">
        <f>ROUND(AbsDiff!AB81,3)</f>
        <v>0</v>
      </c>
      <c r="AC81" s="1">
        <f>ROUND(AbsDiff!AC81,3)</f>
        <v>0</v>
      </c>
      <c r="AD81" s="1">
        <f>ROUND(AbsDiff!AD81,3)</f>
        <v>0</v>
      </c>
      <c r="AE81" s="1">
        <f>ROUND(AbsDiff!AE81,3)</f>
        <v>0</v>
      </c>
      <c r="AF81" s="1">
        <f>ROUND(AbsDiff!AF81,3)</f>
        <v>0</v>
      </c>
      <c r="AG81" s="1">
        <f>ROUND(AbsDiff!AG81,3)</f>
        <v>0</v>
      </c>
      <c r="AH81" s="1">
        <f>ROUND(AbsDiff!AH81,3)</f>
        <v>0</v>
      </c>
      <c r="AI81" s="1">
        <f>ROUND(AbsDiff!AI81,3)</f>
        <v>0</v>
      </c>
      <c r="AJ81" s="1">
        <f>ROUND(AbsDiff!AJ81,3)</f>
        <v>0</v>
      </c>
      <c r="AK81" s="1">
        <f>ROUND(AbsDiff!AK81,3)</f>
        <v>0</v>
      </c>
      <c r="AL81" s="1">
        <f>ROUND(AbsDiff!AL81,3)</f>
        <v>0</v>
      </c>
      <c r="AM81" s="1">
        <f>ROUND(AbsDiff!AM81,3)</f>
        <v>0</v>
      </c>
      <c r="AN81" s="1">
        <f>ROUND(AbsDiff!AN81,3)</f>
        <v>0</v>
      </c>
      <c r="AO81" s="1">
        <f>ROUND(AbsDiff!AO81,3)</f>
        <v>1E-3</v>
      </c>
      <c r="AP81" s="1">
        <f>ROUND(AbsDiff!AP81,3)</f>
        <v>0</v>
      </c>
      <c r="AQ81" s="1">
        <f>ROUND(AbsDiff!AQ81,3)</f>
        <v>0</v>
      </c>
      <c r="AR81" s="1">
        <f>ROUND(AbsDiff!AR81,3)</f>
        <v>0</v>
      </c>
      <c r="AS81" s="1">
        <f>ROUND(AbsDiff!AS81,3)</f>
        <v>0</v>
      </c>
      <c r="AT81" s="1">
        <f>ROUND(AbsDiff!AT81,3)</f>
        <v>0</v>
      </c>
      <c r="AU81" s="1">
        <f>ROUND(AbsDiff!AU81,3)</f>
        <v>0</v>
      </c>
      <c r="AV81" s="1" t="e">
        <f>ROUND(AbsDiff!AV81,3)</f>
        <v>#VALUE!</v>
      </c>
      <c r="AW81" s="1">
        <f>ROUND(AbsDiff!AW81,3)</f>
        <v>0</v>
      </c>
      <c r="AX81" s="1">
        <f>ROUND(AbsDiff!AX81,3)</f>
        <v>0</v>
      </c>
      <c r="AY81" s="1">
        <f>ROUND(AbsDiff!AY81,3)</f>
        <v>0</v>
      </c>
      <c r="AZ81" s="1">
        <f>ROUND(AbsDiff!AZ81,3)</f>
        <v>0</v>
      </c>
      <c r="BA81" s="1">
        <f>ROUND(AbsDiff!BA81,3)</f>
        <v>0</v>
      </c>
      <c r="BB81" s="1" t="e">
        <f>ROUND(AbsDiff!BB81,3)</f>
        <v>#VALUE!</v>
      </c>
      <c r="BC81" s="1">
        <f>ROUND(AbsDiff!BC81,3)</f>
        <v>0</v>
      </c>
      <c r="BD81" s="1">
        <f>ROUND(AbsDiff!BD81,3)</f>
        <v>0</v>
      </c>
      <c r="BE81" s="1">
        <f>ROUND(AbsDiff!BE81,3)</f>
        <v>0</v>
      </c>
      <c r="BF81" s="1">
        <f>ROUND(AbsDiff!BF81,3)</f>
        <v>0</v>
      </c>
      <c r="BG81" s="1">
        <f>ROUND(AbsDiff!BG81,3)</f>
        <v>0</v>
      </c>
      <c r="BH81" s="1">
        <f>ROUND(AbsDiff!BH81,3)</f>
        <v>0</v>
      </c>
      <c r="BI81" s="1">
        <f>ROUND(AbsDiff!BI81,3)</f>
        <v>0</v>
      </c>
      <c r="BJ81" s="1">
        <f>ROUND(AbsDiff!BJ81,3)</f>
        <v>0</v>
      </c>
      <c r="BK81" s="1">
        <f>ROUND(AbsDiff!BK81,3)</f>
        <v>0</v>
      </c>
      <c r="BL81" s="1">
        <f>ROUND(AbsDiff!BL81,3)</f>
        <v>0</v>
      </c>
      <c r="BM81" s="1">
        <f>ROUND(AbsDiff!BM81,3)</f>
        <v>0</v>
      </c>
      <c r="BN81" s="1">
        <f>ROUND(AbsDiff!BN81,3)</f>
        <v>0</v>
      </c>
      <c r="BO81" s="1">
        <f>ROUND(AbsDiff!BO81,3)</f>
        <v>0</v>
      </c>
      <c r="BP81" s="1">
        <f>ROUND(AbsDiff!BP81,3)</f>
        <v>0</v>
      </c>
      <c r="BQ81" s="1">
        <f>ROUND(AbsDiff!BQ81,3)</f>
        <v>0</v>
      </c>
      <c r="BR81" s="1">
        <f>ROUND(AbsDiff!BR81,3)</f>
        <v>0</v>
      </c>
      <c r="BS81" s="1">
        <f>ROUND(AbsDiff!BS81,3)</f>
        <v>0</v>
      </c>
      <c r="BT81" s="1">
        <f>ROUND(AbsDiff!BT81,3)</f>
        <v>0</v>
      </c>
      <c r="BU81" s="1">
        <f>ROUND(AbsDiff!BU81,3)</f>
        <v>0</v>
      </c>
      <c r="BV81" s="1">
        <f>ROUND(AbsDiff!BV81,3)</f>
        <v>0</v>
      </c>
      <c r="BW81" s="1">
        <f>ROUND(AbsDiff!BW81,3)</f>
        <v>0</v>
      </c>
      <c r="BX81" s="1">
        <f>ROUND(AbsDiff!BX81,3)</f>
        <v>0</v>
      </c>
      <c r="BY81" s="1">
        <f>ROUND(AbsDiff!BY81,3)</f>
        <v>0</v>
      </c>
      <c r="BZ81" s="1">
        <f>ROUND(AbsDiff!BZ81,3)</f>
        <v>0</v>
      </c>
      <c r="CA81" s="1">
        <f>ROUND(AbsDiff!CA81,3)</f>
        <v>0</v>
      </c>
      <c r="CB81" s="1">
        <f>ROUND(AbsDiff!CB81,3)</f>
        <v>0</v>
      </c>
    </row>
    <row r="82" spans="1:80" x14ac:dyDescent="0.2">
      <c r="A82" s="1">
        <f>ROUND(AbsDiff!A82,3)</f>
        <v>0</v>
      </c>
      <c r="B82" s="1">
        <f>ROUND(AbsDiff!B82,3)</f>
        <v>0</v>
      </c>
      <c r="C82" s="1">
        <f>ROUND(AbsDiff!C82,3)</f>
        <v>0</v>
      </c>
      <c r="D82" s="1">
        <f>ROUND(AbsDiff!D82,3)</f>
        <v>0</v>
      </c>
      <c r="E82" s="1">
        <f>ROUND(AbsDiff!E82,3)</f>
        <v>1E-3</v>
      </c>
      <c r="F82" s="1">
        <f>ROUND(AbsDiff!F82,3)</f>
        <v>1E-3</v>
      </c>
      <c r="G82" s="1">
        <f>ROUND(AbsDiff!G82,3)</f>
        <v>1E-3</v>
      </c>
      <c r="H82" s="1">
        <f>ROUND(AbsDiff!H82,3)</f>
        <v>0</v>
      </c>
      <c r="I82" s="1">
        <f>ROUND(AbsDiff!I82,3)</f>
        <v>0</v>
      </c>
      <c r="J82" s="1">
        <f>ROUND(AbsDiff!J82,3)</f>
        <v>0</v>
      </c>
      <c r="K82" s="1" t="e">
        <f>ROUND(AbsDiff!K82,3)</f>
        <v>#VALUE!</v>
      </c>
      <c r="L82" s="1">
        <f>ROUND(AbsDiff!L82,3)</f>
        <v>0</v>
      </c>
      <c r="M82" s="1">
        <f>ROUND(AbsDiff!M82,3)</f>
        <v>0</v>
      </c>
      <c r="N82" s="1">
        <f>ROUND(AbsDiff!N82,3)</f>
        <v>0</v>
      </c>
      <c r="O82" s="1">
        <f>ROUND(AbsDiff!O82,3)</f>
        <v>0</v>
      </c>
      <c r="P82" s="1">
        <f>ROUND(AbsDiff!P82,3)</f>
        <v>0</v>
      </c>
      <c r="Q82" s="1">
        <f>ROUND(AbsDiff!Q82,3)</f>
        <v>0</v>
      </c>
      <c r="R82" s="1">
        <f>ROUND(AbsDiff!R82,3)</f>
        <v>-3.0000000000000001E-3</v>
      </c>
      <c r="S82" s="1">
        <f>ROUND(AbsDiff!S82,3)</f>
        <v>0</v>
      </c>
      <c r="T82" s="1">
        <f>ROUND(AbsDiff!T82,3)</f>
        <v>0</v>
      </c>
      <c r="U82" s="1">
        <f>ROUND(AbsDiff!U82,3)</f>
        <v>0</v>
      </c>
      <c r="V82" s="1">
        <f>ROUND(AbsDiff!V82,3)</f>
        <v>0</v>
      </c>
      <c r="W82" s="1">
        <f>ROUND(AbsDiff!W82,3)</f>
        <v>0</v>
      </c>
      <c r="X82" s="1">
        <f>ROUND(AbsDiff!X82,3)</f>
        <v>0</v>
      </c>
      <c r="Y82" s="1">
        <f>ROUND(AbsDiff!Y82,3)</f>
        <v>0</v>
      </c>
      <c r="Z82" s="1">
        <f>ROUND(AbsDiff!Z82,3)</f>
        <v>0</v>
      </c>
      <c r="AA82" s="1">
        <f>ROUND(AbsDiff!AA82,3)</f>
        <v>0</v>
      </c>
      <c r="AB82" s="1">
        <f>ROUND(AbsDiff!AB82,3)</f>
        <v>0</v>
      </c>
      <c r="AC82" s="1">
        <f>ROUND(AbsDiff!AC82,3)</f>
        <v>0</v>
      </c>
      <c r="AD82" s="1">
        <f>ROUND(AbsDiff!AD82,3)</f>
        <v>0</v>
      </c>
      <c r="AE82" s="1">
        <f>ROUND(AbsDiff!AE82,3)</f>
        <v>0</v>
      </c>
      <c r="AF82" s="1">
        <f>ROUND(AbsDiff!AF82,3)</f>
        <v>0</v>
      </c>
      <c r="AG82" s="1">
        <f>ROUND(AbsDiff!AG82,3)</f>
        <v>0</v>
      </c>
      <c r="AH82" s="1">
        <f>ROUND(AbsDiff!AH82,3)</f>
        <v>0</v>
      </c>
      <c r="AI82" s="1">
        <f>ROUND(AbsDiff!AI82,3)</f>
        <v>0</v>
      </c>
      <c r="AJ82" s="1">
        <f>ROUND(AbsDiff!AJ82,3)</f>
        <v>0</v>
      </c>
      <c r="AK82" s="1">
        <f>ROUND(AbsDiff!AK82,3)</f>
        <v>0</v>
      </c>
      <c r="AL82" s="1">
        <f>ROUND(AbsDiff!AL82,3)</f>
        <v>0</v>
      </c>
      <c r="AM82" s="1">
        <f>ROUND(AbsDiff!AM82,3)</f>
        <v>0</v>
      </c>
      <c r="AN82" s="1">
        <f>ROUND(AbsDiff!AN82,3)</f>
        <v>0</v>
      </c>
      <c r="AO82" s="1">
        <f>ROUND(AbsDiff!AO82,3)</f>
        <v>1E-3</v>
      </c>
      <c r="AP82" s="1">
        <f>ROUND(AbsDiff!AP82,3)</f>
        <v>0</v>
      </c>
      <c r="AQ82" s="1">
        <f>ROUND(AbsDiff!AQ82,3)</f>
        <v>0</v>
      </c>
      <c r="AR82" s="1">
        <f>ROUND(AbsDiff!AR82,3)</f>
        <v>0</v>
      </c>
      <c r="AS82" s="1">
        <f>ROUND(AbsDiff!AS82,3)</f>
        <v>0</v>
      </c>
      <c r="AT82" s="1">
        <f>ROUND(AbsDiff!AT82,3)</f>
        <v>0</v>
      </c>
      <c r="AU82" s="1">
        <f>ROUND(AbsDiff!AU82,3)</f>
        <v>0</v>
      </c>
      <c r="AV82" s="1" t="e">
        <f>ROUND(AbsDiff!AV82,3)</f>
        <v>#VALUE!</v>
      </c>
      <c r="AW82" s="1">
        <f>ROUND(AbsDiff!AW82,3)</f>
        <v>0</v>
      </c>
      <c r="AX82" s="1">
        <f>ROUND(AbsDiff!AX82,3)</f>
        <v>0</v>
      </c>
      <c r="AY82" s="1">
        <f>ROUND(AbsDiff!AY82,3)</f>
        <v>0</v>
      </c>
      <c r="AZ82" s="1">
        <f>ROUND(AbsDiff!AZ82,3)</f>
        <v>0</v>
      </c>
      <c r="BA82" s="1">
        <f>ROUND(AbsDiff!BA82,3)</f>
        <v>0</v>
      </c>
      <c r="BB82" s="1" t="e">
        <f>ROUND(AbsDiff!BB82,3)</f>
        <v>#VALUE!</v>
      </c>
      <c r="BC82" s="1">
        <f>ROUND(AbsDiff!BC82,3)</f>
        <v>0</v>
      </c>
      <c r="BD82" s="1">
        <f>ROUND(AbsDiff!BD82,3)</f>
        <v>0</v>
      </c>
      <c r="BE82" s="1">
        <f>ROUND(AbsDiff!BE82,3)</f>
        <v>0</v>
      </c>
      <c r="BF82" s="1">
        <f>ROUND(AbsDiff!BF82,3)</f>
        <v>0</v>
      </c>
      <c r="BG82" s="1">
        <f>ROUND(AbsDiff!BG82,3)</f>
        <v>0</v>
      </c>
      <c r="BH82" s="1">
        <f>ROUND(AbsDiff!BH82,3)</f>
        <v>0</v>
      </c>
      <c r="BI82" s="1">
        <f>ROUND(AbsDiff!BI82,3)</f>
        <v>0</v>
      </c>
      <c r="BJ82" s="1">
        <f>ROUND(AbsDiff!BJ82,3)</f>
        <v>0</v>
      </c>
      <c r="BK82" s="1">
        <f>ROUND(AbsDiff!BK82,3)</f>
        <v>0</v>
      </c>
      <c r="BL82" s="1">
        <f>ROUND(AbsDiff!BL82,3)</f>
        <v>0</v>
      </c>
      <c r="BM82" s="1">
        <f>ROUND(AbsDiff!BM82,3)</f>
        <v>0</v>
      </c>
      <c r="BN82" s="1">
        <f>ROUND(AbsDiff!BN82,3)</f>
        <v>0</v>
      </c>
      <c r="BO82" s="1">
        <f>ROUND(AbsDiff!BO82,3)</f>
        <v>0</v>
      </c>
      <c r="BP82" s="1">
        <f>ROUND(AbsDiff!BP82,3)</f>
        <v>0</v>
      </c>
      <c r="BQ82" s="1">
        <f>ROUND(AbsDiff!BQ82,3)</f>
        <v>0</v>
      </c>
      <c r="BR82" s="1">
        <f>ROUND(AbsDiff!BR82,3)</f>
        <v>0</v>
      </c>
      <c r="BS82" s="1">
        <f>ROUND(AbsDiff!BS82,3)</f>
        <v>0</v>
      </c>
      <c r="BT82" s="1">
        <f>ROUND(AbsDiff!BT82,3)</f>
        <v>0</v>
      </c>
      <c r="BU82" s="1">
        <f>ROUND(AbsDiff!BU82,3)</f>
        <v>0</v>
      </c>
      <c r="BV82" s="1">
        <f>ROUND(AbsDiff!BV82,3)</f>
        <v>0</v>
      </c>
      <c r="BW82" s="1">
        <f>ROUND(AbsDiff!BW82,3)</f>
        <v>0</v>
      </c>
      <c r="BX82" s="1">
        <f>ROUND(AbsDiff!BX82,3)</f>
        <v>0</v>
      </c>
      <c r="BY82" s="1">
        <f>ROUND(AbsDiff!BY82,3)</f>
        <v>0</v>
      </c>
      <c r="BZ82" s="1">
        <f>ROUND(AbsDiff!BZ82,3)</f>
        <v>0</v>
      </c>
      <c r="CA82" s="1">
        <f>ROUND(AbsDiff!CA82,3)</f>
        <v>0</v>
      </c>
      <c r="CB82" s="1">
        <f>ROUND(AbsDiff!CB82,3)</f>
        <v>0</v>
      </c>
    </row>
    <row r="83" spans="1:80" x14ac:dyDescent="0.2">
      <c r="A83" s="1">
        <f>ROUND(AbsDiff!A83,3)</f>
        <v>0</v>
      </c>
      <c r="B83" s="1">
        <f>ROUND(AbsDiff!B83,3)</f>
        <v>0</v>
      </c>
      <c r="C83" s="1">
        <f>ROUND(AbsDiff!C83,3)</f>
        <v>0</v>
      </c>
      <c r="D83" s="1">
        <f>ROUND(AbsDiff!D83,3)</f>
        <v>0</v>
      </c>
      <c r="E83" s="1">
        <f>ROUND(AbsDiff!E83,3)</f>
        <v>1E-3</v>
      </c>
      <c r="F83" s="1">
        <f>ROUND(AbsDiff!F83,3)</f>
        <v>1E-3</v>
      </c>
      <c r="G83" s="1">
        <f>ROUND(AbsDiff!G83,3)</f>
        <v>1E-3</v>
      </c>
      <c r="H83" s="1">
        <f>ROUND(AbsDiff!H83,3)</f>
        <v>0</v>
      </c>
      <c r="I83" s="1">
        <f>ROUND(AbsDiff!I83,3)</f>
        <v>0</v>
      </c>
      <c r="J83" s="1">
        <f>ROUND(AbsDiff!J83,3)</f>
        <v>0</v>
      </c>
      <c r="K83" s="1" t="e">
        <f>ROUND(AbsDiff!K83,3)</f>
        <v>#VALUE!</v>
      </c>
      <c r="L83" s="1">
        <f>ROUND(AbsDiff!L83,3)</f>
        <v>0</v>
      </c>
      <c r="M83" s="1">
        <f>ROUND(AbsDiff!M83,3)</f>
        <v>0</v>
      </c>
      <c r="N83" s="1">
        <f>ROUND(AbsDiff!N83,3)</f>
        <v>0</v>
      </c>
      <c r="O83" s="1">
        <f>ROUND(AbsDiff!O83,3)</f>
        <v>0</v>
      </c>
      <c r="P83" s="1">
        <f>ROUND(AbsDiff!P83,3)</f>
        <v>0</v>
      </c>
      <c r="Q83" s="1">
        <f>ROUND(AbsDiff!Q83,3)</f>
        <v>0</v>
      </c>
      <c r="R83" s="1">
        <f>ROUND(AbsDiff!R83,3)</f>
        <v>-3.0000000000000001E-3</v>
      </c>
      <c r="S83" s="1">
        <f>ROUND(AbsDiff!S83,3)</f>
        <v>0</v>
      </c>
      <c r="T83" s="1">
        <f>ROUND(AbsDiff!T83,3)</f>
        <v>0</v>
      </c>
      <c r="U83" s="1">
        <f>ROUND(AbsDiff!U83,3)</f>
        <v>0</v>
      </c>
      <c r="V83" s="1">
        <f>ROUND(AbsDiff!V83,3)</f>
        <v>0</v>
      </c>
      <c r="W83" s="1">
        <f>ROUND(AbsDiff!W83,3)</f>
        <v>0</v>
      </c>
      <c r="X83" s="1">
        <f>ROUND(AbsDiff!X83,3)</f>
        <v>0</v>
      </c>
      <c r="Y83" s="1">
        <f>ROUND(AbsDiff!Y83,3)</f>
        <v>0</v>
      </c>
      <c r="Z83" s="1">
        <f>ROUND(AbsDiff!Z83,3)</f>
        <v>0</v>
      </c>
      <c r="AA83" s="1">
        <f>ROUND(AbsDiff!AA83,3)</f>
        <v>0</v>
      </c>
      <c r="AB83" s="1">
        <f>ROUND(AbsDiff!AB83,3)</f>
        <v>0</v>
      </c>
      <c r="AC83" s="1">
        <f>ROUND(AbsDiff!AC83,3)</f>
        <v>0</v>
      </c>
      <c r="AD83" s="1">
        <f>ROUND(AbsDiff!AD83,3)</f>
        <v>0</v>
      </c>
      <c r="AE83" s="1">
        <f>ROUND(AbsDiff!AE83,3)</f>
        <v>0</v>
      </c>
      <c r="AF83" s="1">
        <f>ROUND(AbsDiff!AF83,3)</f>
        <v>0</v>
      </c>
      <c r="AG83" s="1">
        <f>ROUND(AbsDiff!AG83,3)</f>
        <v>0</v>
      </c>
      <c r="AH83" s="1">
        <f>ROUND(AbsDiff!AH83,3)</f>
        <v>0</v>
      </c>
      <c r="AI83" s="1">
        <f>ROUND(AbsDiff!AI83,3)</f>
        <v>0</v>
      </c>
      <c r="AJ83" s="1">
        <f>ROUND(AbsDiff!AJ83,3)</f>
        <v>0</v>
      </c>
      <c r="AK83" s="1">
        <f>ROUND(AbsDiff!AK83,3)</f>
        <v>0</v>
      </c>
      <c r="AL83" s="1">
        <f>ROUND(AbsDiff!AL83,3)</f>
        <v>0</v>
      </c>
      <c r="AM83" s="1">
        <f>ROUND(AbsDiff!AM83,3)</f>
        <v>0</v>
      </c>
      <c r="AN83" s="1">
        <f>ROUND(AbsDiff!AN83,3)</f>
        <v>0</v>
      </c>
      <c r="AO83" s="1">
        <f>ROUND(AbsDiff!AO83,3)</f>
        <v>1E-3</v>
      </c>
      <c r="AP83" s="1">
        <f>ROUND(AbsDiff!AP83,3)</f>
        <v>0</v>
      </c>
      <c r="AQ83" s="1">
        <f>ROUND(AbsDiff!AQ83,3)</f>
        <v>0</v>
      </c>
      <c r="AR83" s="1">
        <f>ROUND(AbsDiff!AR83,3)</f>
        <v>0</v>
      </c>
      <c r="AS83" s="1">
        <f>ROUND(AbsDiff!AS83,3)</f>
        <v>0</v>
      </c>
      <c r="AT83" s="1">
        <f>ROUND(AbsDiff!AT83,3)</f>
        <v>0</v>
      </c>
      <c r="AU83" s="1">
        <f>ROUND(AbsDiff!AU83,3)</f>
        <v>0</v>
      </c>
      <c r="AV83" s="1" t="e">
        <f>ROUND(AbsDiff!AV83,3)</f>
        <v>#VALUE!</v>
      </c>
      <c r="AW83" s="1">
        <f>ROUND(AbsDiff!AW83,3)</f>
        <v>0</v>
      </c>
      <c r="AX83" s="1">
        <f>ROUND(AbsDiff!AX83,3)</f>
        <v>0</v>
      </c>
      <c r="AY83" s="1">
        <f>ROUND(AbsDiff!AY83,3)</f>
        <v>0</v>
      </c>
      <c r="AZ83" s="1">
        <f>ROUND(AbsDiff!AZ83,3)</f>
        <v>0</v>
      </c>
      <c r="BA83" s="1">
        <f>ROUND(AbsDiff!BA83,3)</f>
        <v>0</v>
      </c>
      <c r="BB83" s="1" t="e">
        <f>ROUND(AbsDiff!BB83,3)</f>
        <v>#VALUE!</v>
      </c>
      <c r="BC83" s="1">
        <f>ROUND(AbsDiff!BC83,3)</f>
        <v>0</v>
      </c>
      <c r="BD83" s="1">
        <f>ROUND(AbsDiff!BD83,3)</f>
        <v>0</v>
      </c>
      <c r="BE83" s="1">
        <f>ROUND(AbsDiff!BE83,3)</f>
        <v>0</v>
      </c>
      <c r="BF83" s="1">
        <f>ROUND(AbsDiff!BF83,3)</f>
        <v>0</v>
      </c>
      <c r="BG83" s="1">
        <f>ROUND(AbsDiff!BG83,3)</f>
        <v>-35.968000000000004</v>
      </c>
      <c r="BH83" s="1">
        <f>ROUND(AbsDiff!BH83,3)</f>
        <v>0</v>
      </c>
      <c r="BI83" s="1">
        <f>ROUND(AbsDiff!BI83,3)</f>
        <v>0</v>
      </c>
      <c r="BJ83" s="1">
        <f>ROUND(AbsDiff!BJ83,3)</f>
        <v>0</v>
      </c>
      <c r="BK83" s="1">
        <f>ROUND(AbsDiff!BK83,3)</f>
        <v>0</v>
      </c>
      <c r="BL83" s="1">
        <f>ROUND(AbsDiff!BL83,3)</f>
        <v>0</v>
      </c>
      <c r="BM83" s="1">
        <f>ROUND(AbsDiff!BM83,3)</f>
        <v>0</v>
      </c>
      <c r="BN83" s="1">
        <f>ROUND(AbsDiff!BN83,3)</f>
        <v>0</v>
      </c>
      <c r="BO83" s="1">
        <f>ROUND(AbsDiff!BO83,3)</f>
        <v>0</v>
      </c>
      <c r="BP83" s="1">
        <f>ROUND(AbsDiff!BP83,3)</f>
        <v>0</v>
      </c>
      <c r="BQ83" s="1">
        <f>ROUND(AbsDiff!BQ83,3)</f>
        <v>0</v>
      </c>
      <c r="BR83" s="1">
        <f>ROUND(AbsDiff!BR83,3)</f>
        <v>0</v>
      </c>
      <c r="BS83" s="1">
        <f>ROUND(AbsDiff!BS83,3)</f>
        <v>0</v>
      </c>
      <c r="BT83" s="1">
        <f>ROUND(AbsDiff!BT83,3)</f>
        <v>0</v>
      </c>
      <c r="BU83" s="1">
        <f>ROUND(AbsDiff!BU83,3)</f>
        <v>0</v>
      </c>
      <c r="BV83" s="1">
        <f>ROUND(AbsDiff!BV83,3)</f>
        <v>0</v>
      </c>
      <c r="BW83" s="1">
        <f>ROUND(AbsDiff!BW83,3)</f>
        <v>0</v>
      </c>
      <c r="BX83" s="1">
        <f>ROUND(AbsDiff!BX83,3)</f>
        <v>0</v>
      </c>
      <c r="BY83" s="1">
        <f>ROUND(AbsDiff!BY83,3)</f>
        <v>0</v>
      </c>
      <c r="BZ83" s="1">
        <f>ROUND(AbsDiff!BZ83,3)</f>
        <v>0</v>
      </c>
      <c r="CA83" s="1">
        <f>ROUND(AbsDiff!CA83,3)</f>
        <v>0</v>
      </c>
      <c r="CB83" s="1">
        <f>ROUND(AbsDiff!CB83,3)</f>
        <v>0</v>
      </c>
    </row>
    <row r="84" spans="1:80" x14ac:dyDescent="0.2">
      <c r="A84" s="1">
        <f>ROUND(AbsDiff!A84,3)</f>
        <v>0</v>
      </c>
      <c r="B84" s="1">
        <f>ROUND(AbsDiff!B84,3)</f>
        <v>0</v>
      </c>
      <c r="C84" s="1">
        <f>ROUND(AbsDiff!C84,3)</f>
        <v>0</v>
      </c>
      <c r="D84" s="1">
        <f>ROUND(AbsDiff!D84,3)</f>
        <v>0</v>
      </c>
      <c r="E84" s="1">
        <f>ROUND(AbsDiff!E84,3)</f>
        <v>1E-3</v>
      </c>
      <c r="F84" s="1">
        <f>ROUND(AbsDiff!F84,3)</f>
        <v>1E-3</v>
      </c>
      <c r="G84" s="1">
        <f>ROUND(AbsDiff!G84,3)</f>
        <v>1E-3</v>
      </c>
      <c r="H84" s="1">
        <f>ROUND(AbsDiff!H84,3)</f>
        <v>0</v>
      </c>
      <c r="I84" s="1">
        <f>ROUND(AbsDiff!I84,3)</f>
        <v>0</v>
      </c>
      <c r="J84" s="1">
        <f>ROUND(AbsDiff!J84,3)</f>
        <v>0</v>
      </c>
      <c r="K84" s="1">
        <f>ROUND(AbsDiff!K84,3)</f>
        <v>184.63499999999999</v>
      </c>
      <c r="L84" s="1">
        <f>ROUND(AbsDiff!L84,3)</f>
        <v>0</v>
      </c>
      <c r="M84" s="1">
        <f>ROUND(AbsDiff!M84,3)</f>
        <v>0</v>
      </c>
      <c r="N84" s="1">
        <f>ROUND(AbsDiff!N84,3)</f>
        <v>0</v>
      </c>
      <c r="O84" s="1">
        <f>ROUND(AbsDiff!O84,3)</f>
        <v>0</v>
      </c>
      <c r="P84" s="1">
        <f>ROUND(AbsDiff!P84,3)</f>
        <v>0</v>
      </c>
      <c r="Q84" s="1">
        <f>ROUND(AbsDiff!Q84,3)</f>
        <v>0</v>
      </c>
      <c r="R84" s="1">
        <f>ROUND(AbsDiff!R84,3)</f>
        <v>-3.0000000000000001E-3</v>
      </c>
      <c r="S84" s="1">
        <f>ROUND(AbsDiff!S84,3)</f>
        <v>0</v>
      </c>
      <c r="T84" s="1">
        <f>ROUND(AbsDiff!T84,3)</f>
        <v>0</v>
      </c>
      <c r="U84" s="1">
        <f>ROUND(AbsDiff!U84,3)</f>
        <v>0</v>
      </c>
      <c r="V84" s="1">
        <f>ROUND(AbsDiff!V84,3)</f>
        <v>0</v>
      </c>
      <c r="W84" s="1">
        <f>ROUND(AbsDiff!W84,3)</f>
        <v>0</v>
      </c>
      <c r="X84" s="1">
        <f>ROUND(AbsDiff!X84,3)</f>
        <v>0</v>
      </c>
      <c r="Y84" s="1">
        <f>ROUND(AbsDiff!Y84,3)</f>
        <v>0</v>
      </c>
      <c r="Z84" s="1">
        <f>ROUND(AbsDiff!Z84,3)</f>
        <v>0</v>
      </c>
      <c r="AA84" s="1">
        <f>ROUND(AbsDiff!AA84,3)</f>
        <v>0</v>
      </c>
      <c r="AB84" s="1">
        <f>ROUND(AbsDiff!AB84,3)</f>
        <v>0</v>
      </c>
      <c r="AC84" s="1">
        <f>ROUND(AbsDiff!AC84,3)</f>
        <v>0</v>
      </c>
      <c r="AD84" s="1">
        <f>ROUND(AbsDiff!AD84,3)</f>
        <v>0</v>
      </c>
      <c r="AE84" s="1">
        <f>ROUND(AbsDiff!AE84,3)</f>
        <v>0</v>
      </c>
      <c r="AF84" s="1">
        <f>ROUND(AbsDiff!AF84,3)</f>
        <v>0</v>
      </c>
      <c r="AG84" s="1">
        <f>ROUND(AbsDiff!AG84,3)</f>
        <v>0</v>
      </c>
      <c r="AH84" s="1">
        <f>ROUND(AbsDiff!AH84,3)</f>
        <v>0</v>
      </c>
      <c r="AI84" s="1">
        <f>ROUND(AbsDiff!AI84,3)</f>
        <v>0</v>
      </c>
      <c r="AJ84" s="1">
        <f>ROUND(AbsDiff!AJ84,3)</f>
        <v>0</v>
      </c>
      <c r="AK84" s="1">
        <f>ROUND(AbsDiff!AK84,3)</f>
        <v>0</v>
      </c>
      <c r="AL84" s="1">
        <f>ROUND(AbsDiff!AL84,3)</f>
        <v>0</v>
      </c>
      <c r="AM84" s="1">
        <f>ROUND(AbsDiff!AM84,3)</f>
        <v>0</v>
      </c>
      <c r="AN84" s="1">
        <f>ROUND(AbsDiff!AN84,3)</f>
        <v>0</v>
      </c>
      <c r="AO84" s="1">
        <f>ROUND(AbsDiff!AO84,3)</f>
        <v>1E-3</v>
      </c>
      <c r="AP84" s="1">
        <f>ROUND(AbsDiff!AP84,3)</f>
        <v>0</v>
      </c>
      <c r="AQ84" s="1">
        <f>ROUND(AbsDiff!AQ84,3)</f>
        <v>0</v>
      </c>
      <c r="AR84" s="1">
        <f>ROUND(AbsDiff!AR84,3)</f>
        <v>0</v>
      </c>
      <c r="AS84" s="1">
        <f>ROUND(AbsDiff!AS84,3)</f>
        <v>0</v>
      </c>
      <c r="AT84" s="1">
        <f>ROUND(AbsDiff!AT84,3)</f>
        <v>0</v>
      </c>
      <c r="AU84" s="1">
        <f>ROUND(AbsDiff!AU84,3)</f>
        <v>0</v>
      </c>
      <c r="AV84" s="1" t="e">
        <f>ROUND(AbsDiff!AV84,3)</f>
        <v>#VALUE!</v>
      </c>
      <c r="AW84" s="1">
        <f>ROUND(AbsDiff!AW84,3)</f>
        <v>0</v>
      </c>
      <c r="AX84" s="1">
        <f>ROUND(AbsDiff!AX84,3)</f>
        <v>0</v>
      </c>
      <c r="AY84" s="1">
        <f>ROUND(AbsDiff!AY84,3)</f>
        <v>0</v>
      </c>
      <c r="AZ84" s="1">
        <f>ROUND(AbsDiff!AZ84,3)</f>
        <v>0</v>
      </c>
      <c r="BA84" s="1">
        <f>ROUND(AbsDiff!BA84,3)</f>
        <v>0</v>
      </c>
      <c r="BB84" s="1" t="e">
        <f>ROUND(AbsDiff!BB84,3)</f>
        <v>#VALUE!</v>
      </c>
      <c r="BC84" s="1">
        <f>ROUND(AbsDiff!BC84,3)</f>
        <v>0</v>
      </c>
      <c r="BD84" s="1">
        <f>ROUND(AbsDiff!BD84,3)</f>
        <v>0</v>
      </c>
      <c r="BE84" s="1">
        <f>ROUND(AbsDiff!BE84,3)</f>
        <v>0</v>
      </c>
      <c r="BF84" s="1">
        <f>ROUND(AbsDiff!BF84,3)</f>
        <v>0</v>
      </c>
      <c r="BG84" s="1">
        <f>ROUND(AbsDiff!BG84,3)</f>
        <v>-73.655000000000001</v>
      </c>
      <c r="BH84" s="1">
        <f>ROUND(AbsDiff!BH84,3)</f>
        <v>0</v>
      </c>
      <c r="BI84" s="1">
        <f>ROUND(AbsDiff!BI84,3)</f>
        <v>0</v>
      </c>
      <c r="BJ84" s="1">
        <f>ROUND(AbsDiff!BJ84,3)</f>
        <v>0</v>
      </c>
      <c r="BK84" s="1">
        <f>ROUND(AbsDiff!BK84,3)</f>
        <v>0</v>
      </c>
      <c r="BL84" s="1">
        <f>ROUND(AbsDiff!BL84,3)</f>
        <v>0</v>
      </c>
      <c r="BM84" s="1">
        <f>ROUND(AbsDiff!BM84,3)</f>
        <v>0</v>
      </c>
      <c r="BN84" s="1">
        <f>ROUND(AbsDiff!BN84,3)</f>
        <v>0</v>
      </c>
      <c r="BO84" s="1">
        <f>ROUND(AbsDiff!BO84,3)</f>
        <v>0</v>
      </c>
      <c r="BP84" s="1">
        <f>ROUND(AbsDiff!BP84,3)</f>
        <v>0</v>
      </c>
      <c r="BQ84" s="1">
        <f>ROUND(AbsDiff!BQ84,3)</f>
        <v>0</v>
      </c>
      <c r="BR84" s="1">
        <f>ROUND(AbsDiff!BR84,3)</f>
        <v>0</v>
      </c>
      <c r="BS84" s="1">
        <f>ROUND(AbsDiff!BS84,3)</f>
        <v>0</v>
      </c>
      <c r="BT84" s="1">
        <f>ROUND(AbsDiff!BT84,3)</f>
        <v>0</v>
      </c>
      <c r="BU84" s="1">
        <f>ROUND(AbsDiff!BU84,3)</f>
        <v>0</v>
      </c>
      <c r="BV84" s="1">
        <f>ROUND(AbsDiff!BV84,3)</f>
        <v>0</v>
      </c>
      <c r="BW84" s="1">
        <f>ROUND(AbsDiff!BW84,3)</f>
        <v>0</v>
      </c>
      <c r="BX84" s="1">
        <f>ROUND(AbsDiff!BX84,3)</f>
        <v>0</v>
      </c>
      <c r="BY84" s="1">
        <f>ROUND(AbsDiff!BY84,3)</f>
        <v>0</v>
      </c>
      <c r="BZ84" s="1">
        <f>ROUND(AbsDiff!BZ84,3)</f>
        <v>0</v>
      </c>
      <c r="CA84" s="1">
        <f>ROUND(AbsDiff!CA84,3)</f>
        <v>0</v>
      </c>
      <c r="CB84" s="1">
        <f>ROUND(AbsDiff!CB84,3)</f>
        <v>0</v>
      </c>
    </row>
    <row r="85" spans="1:80" x14ac:dyDescent="0.2">
      <c r="A85" s="1">
        <f>ROUND(AbsDiff!A85,3)</f>
        <v>0</v>
      </c>
      <c r="B85" s="1">
        <f>ROUND(AbsDiff!B85,3)</f>
        <v>0</v>
      </c>
      <c r="C85" s="1">
        <f>ROUND(AbsDiff!C85,3)</f>
        <v>0</v>
      </c>
      <c r="D85" s="1">
        <f>ROUND(AbsDiff!D85,3)</f>
        <v>0</v>
      </c>
      <c r="E85" s="1">
        <f>ROUND(AbsDiff!E85,3)</f>
        <v>1E-3</v>
      </c>
      <c r="F85" s="1">
        <f>ROUND(AbsDiff!F85,3)</f>
        <v>1E-3</v>
      </c>
      <c r="G85" s="1">
        <f>ROUND(AbsDiff!G85,3)</f>
        <v>1E-3</v>
      </c>
      <c r="H85" s="1">
        <f>ROUND(AbsDiff!H85,3)</f>
        <v>0</v>
      </c>
      <c r="I85" s="1">
        <f>ROUND(AbsDiff!I85,3)</f>
        <v>0</v>
      </c>
      <c r="J85" s="1">
        <f>ROUND(AbsDiff!J85,3)</f>
        <v>0</v>
      </c>
      <c r="K85" s="1">
        <f>ROUND(AbsDiff!K85,3)</f>
        <v>207.25299999999999</v>
      </c>
      <c r="L85" s="1">
        <f>ROUND(AbsDiff!L85,3)</f>
        <v>0</v>
      </c>
      <c r="M85" s="1">
        <f>ROUND(AbsDiff!M85,3)</f>
        <v>0</v>
      </c>
      <c r="N85" s="1">
        <f>ROUND(AbsDiff!N85,3)</f>
        <v>0</v>
      </c>
      <c r="O85" s="1">
        <f>ROUND(AbsDiff!O85,3)</f>
        <v>0</v>
      </c>
      <c r="P85" s="1">
        <f>ROUND(AbsDiff!P85,3)</f>
        <v>0</v>
      </c>
      <c r="Q85" s="1">
        <f>ROUND(AbsDiff!Q85,3)</f>
        <v>0</v>
      </c>
      <c r="R85" s="1">
        <f>ROUND(AbsDiff!R85,3)</f>
        <v>-3.0000000000000001E-3</v>
      </c>
      <c r="S85" s="1">
        <f>ROUND(AbsDiff!S85,3)</f>
        <v>0</v>
      </c>
      <c r="T85" s="1">
        <f>ROUND(AbsDiff!T85,3)</f>
        <v>0</v>
      </c>
      <c r="U85" s="1">
        <f>ROUND(AbsDiff!U85,3)</f>
        <v>0</v>
      </c>
      <c r="V85" s="1">
        <f>ROUND(AbsDiff!V85,3)</f>
        <v>0</v>
      </c>
      <c r="W85" s="1">
        <f>ROUND(AbsDiff!W85,3)</f>
        <v>0</v>
      </c>
      <c r="X85" s="1">
        <f>ROUND(AbsDiff!X85,3)</f>
        <v>0</v>
      </c>
      <c r="Y85" s="1">
        <f>ROUND(AbsDiff!Y85,3)</f>
        <v>0</v>
      </c>
      <c r="Z85" s="1">
        <f>ROUND(AbsDiff!Z85,3)</f>
        <v>0</v>
      </c>
      <c r="AA85" s="1">
        <f>ROUND(AbsDiff!AA85,3)</f>
        <v>0</v>
      </c>
      <c r="AB85" s="1">
        <f>ROUND(AbsDiff!AB85,3)</f>
        <v>0</v>
      </c>
      <c r="AC85" s="1">
        <f>ROUND(AbsDiff!AC85,3)</f>
        <v>0</v>
      </c>
      <c r="AD85" s="1">
        <f>ROUND(AbsDiff!AD85,3)</f>
        <v>0</v>
      </c>
      <c r="AE85" s="1">
        <f>ROUND(AbsDiff!AE85,3)</f>
        <v>0</v>
      </c>
      <c r="AF85" s="1">
        <f>ROUND(AbsDiff!AF85,3)</f>
        <v>0</v>
      </c>
      <c r="AG85" s="1">
        <f>ROUND(AbsDiff!AG85,3)</f>
        <v>0</v>
      </c>
      <c r="AH85" s="1">
        <f>ROUND(AbsDiff!AH85,3)</f>
        <v>0</v>
      </c>
      <c r="AI85" s="1">
        <f>ROUND(AbsDiff!AI85,3)</f>
        <v>0</v>
      </c>
      <c r="AJ85" s="1">
        <f>ROUND(AbsDiff!AJ85,3)</f>
        <v>0</v>
      </c>
      <c r="AK85" s="1">
        <f>ROUND(AbsDiff!AK85,3)</f>
        <v>0</v>
      </c>
      <c r="AL85" s="1">
        <f>ROUND(AbsDiff!AL85,3)</f>
        <v>0</v>
      </c>
      <c r="AM85" s="1">
        <f>ROUND(AbsDiff!AM85,3)</f>
        <v>0</v>
      </c>
      <c r="AN85" s="1">
        <f>ROUND(AbsDiff!AN85,3)</f>
        <v>0</v>
      </c>
      <c r="AO85" s="1">
        <f>ROUND(AbsDiff!AO85,3)</f>
        <v>1E-3</v>
      </c>
      <c r="AP85" s="1">
        <f>ROUND(AbsDiff!AP85,3)</f>
        <v>0</v>
      </c>
      <c r="AQ85" s="1">
        <f>ROUND(AbsDiff!AQ85,3)</f>
        <v>0</v>
      </c>
      <c r="AR85" s="1">
        <f>ROUND(AbsDiff!AR85,3)</f>
        <v>0</v>
      </c>
      <c r="AS85" s="1">
        <f>ROUND(AbsDiff!AS85,3)</f>
        <v>0</v>
      </c>
      <c r="AT85" s="1">
        <f>ROUND(AbsDiff!AT85,3)</f>
        <v>0</v>
      </c>
      <c r="AU85" s="1">
        <f>ROUND(AbsDiff!AU85,3)</f>
        <v>0</v>
      </c>
      <c r="AV85" s="1" t="e">
        <f>ROUND(AbsDiff!AV85,3)</f>
        <v>#VALUE!</v>
      </c>
      <c r="AW85" s="1">
        <f>ROUND(AbsDiff!AW85,3)</f>
        <v>0</v>
      </c>
      <c r="AX85" s="1">
        <f>ROUND(AbsDiff!AX85,3)</f>
        <v>0</v>
      </c>
      <c r="AY85" s="1">
        <f>ROUND(AbsDiff!AY85,3)</f>
        <v>0</v>
      </c>
      <c r="AZ85" s="1">
        <f>ROUND(AbsDiff!AZ85,3)</f>
        <v>0</v>
      </c>
      <c r="BA85" s="1">
        <f>ROUND(AbsDiff!BA85,3)</f>
        <v>0</v>
      </c>
      <c r="BB85" s="1" t="e">
        <f>ROUND(AbsDiff!BB85,3)</f>
        <v>#VALUE!</v>
      </c>
      <c r="BC85" s="1">
        <f>ROUND(AbsDiff!BC85,3)</f>
        <v>0</v>
      </c>
      <c r="BD85" s="1">
        <f>ROUND(AbsDiff!BD85,3)</f>
        <v>0</v>
      </c>
      <c r="BE85" s="1">
        <f>ROUND(AbsDiff!BE85,3)</f>
        <v>0</v>
      </c>
      <c r="BF85" s="1">
        <f>ROUND(AbsDiff!BF85,3)</f>
        <v>0</v>
      </c>
      <c r="BG85" s="1">
        <f>ROUND(AbsDiff!BG85,3)</f>
        <v>-111.842</v>
      </c>
      <c r="BH85" s="1">
        <f>ROUND(AbsDiff!BH85,3)</f>
        <v>0</v>
      </c>
      <c r="BI85" s="1">
        <f>ROUND(AbsDiff!BI85,3)</f>
        <v>0</v>
      </c>
      <c r="BJ85" s="1">
        <f>ROUND(AbsDiff!BJ85,3)</f>
        <v>0</v>
      </c>
      <c r="BK85" s="1">
        <f>ROUND(AbsDiff!BK85,3)</f>
        <v>0</v>
      </c>
      <c r="BL85" s="1">
        <f>ROUND(AbsDiff!BL85,3)</f>
        <v>0</v>
      </c>
      <c r="BM85" s="1">
        <f>ROUND(AbsDiff!BM85,3)</f>
        <v>0</v>
      </c>
      <c r="BN85" s="1">
        <f>ROUND(AbsDiff!BN85,3)</f>
        <v>0</v>
      </c>
      <c r="BO85" s="1">
        <f>ROUND(AbsDiff!BO85,3)</f>
        <v>0</v>
      </c>
      <c r="BP85" s="1">
        <f>ROUND(AbsDiff!BP85,3)</f>
        <v>0</v>
      </c>
      <c r="BQ85" s="1">
        <f>ROUND(AbsDiff!BQ85,3)</f>
        <v>0</v>
      </c>
      <c r="BR85" s="1">
        <f>ROUND(AbsDiff!BR85,3)</f>
        <v>0</v>
      </c>
      <c r="BS85" s="1">
        <f>ROUND(AbsDiff!BS85,3)</f>
        <v>0</v>
      </c>
      <c r="BT85" s="1">
        <f>ROUND(AbsDiff!BT85,3)</f>
        <v>0</v>
      </c>
      <c r="BU85" s="1">
        <f>ROUND(AbsDiff!BU85,3)</f>
        <v>0</v>
      </c>
      <c r="BV85" s="1">
        <f>ROUND(AbsDiff!BV85,3)</f>
        <v>0</v>
      </c>
      <c r="BW85" s="1">
        <f>ROUND(AbsDiff!BW85,3)</f>
        <v>0</v>
      </c>
      <c r="BX85" s="1">
        <f>ROUND(AbsDiff!BX85,3)</f>
        <v>0</v>
      </c>
      <c r="BY85" s="1">
        <f>ROUND(AbsDiff!BY85,3)</f>
        <v>0</v>
      </c>
      <c r="BZ85" s="1">
        <f>ROUND(AbsDiff!BZ85,3)</f>
        <v>0</v>
      </c>
      <c r="CA85" s="1">
        <f>ROUND(AbsDiff!CA85,3)</f>
        <v>0</v>
      </c>
      <c r="CB85" s="1">
        <f>ROUND(AbsDiff!CB85,3)</f>
        <v>0</v>
      </c>
    </row>
    <row r="86" spans="1:80" x14ac:dyDescent="0.2">
      <c r="A86" s="1">
        <f>ROUND(AbsDiff!A86,3)</f>
        <v>0</v>
      </c>
      <c r="B86" s="1">
        <f>ROUND(AbsDiff!B86,3)</f>
        <v>0</v>
      </c>
      <c r="C86" s="1">
        <f>ROUND(AbsDiff!C86,3)</f>
        <v>0</v>
      </c>
      <c r="D86" s="1">
        <f>ROUND(AbsDiff!D86,3)</f>
        <v>0</v>
      </c>
      <c r="E86" s="1">
        <f>ROUND(AbsDiff!E86,3)</f>
        <v>1E-3</v>
      </c>
      <c r="F86" s="1">
        <f>ROUND(AbsDiff!F86,3)</f>
        <v>1E-3</v>
      </c>
      <c r="G86" s="1">
        <f>ROUND(AbsDiff!G86,3)</f>
        <v>1E-3</v>
      </c>
      <c r="H86" s="1">
        <f>ROUND(AbsDiff!H86,3)</f>
        <v>0</v>
      </c>
      <c r="I86" s="1">
        <f>ROUND(AbsDiff!I86,3)</f>
        <v>0</v>
      </c>
      <c r="J86" s="1">
        <f>ROUND(AbsDiff!J86,3)</f>
        <v>0</v>
      </c>
      <c r="K86" s="1">
        <f>ROUND(AbsDiff!K86,3)</f>
        <v>230.15600000000001</v>
      </c>
      <c r="L86" s="1">
        <f>ROUND(AbsDiff!L86,3)</f>
        <v>0</v>
      </c>
      <c r="M86" s="1">
        <f>ROUND(AbsDiff!M86,3)</f>
        <v>0</v>
      </c>
      <c r="N86" s="1">
        <f>ROUND(AbsDiff!N86,3)</f>
        <v>0</v>
      </c>
      <c r="O86" s="1">
        <f>ROUND(AbsDiff!O86,3)</f>
        <v>0</v>
      </c>
      <c r="P86" s="1">
        <f>ROUND(AbsDiff!P86,3)</f>
        <v>0</v>
      </c>
      <c r="Q86" s="1">
        <f>ROUND(AbsDiff!Q86,3)</f>
        <v>0</v>
      </c>
      <c r="R86" s="1">
        <f>ROUND(AbsDiff!R86,3)</f>
        <v>-3.0000000000000001E-3</v>
      </c>
      <c r="S86" s="1">
        <f>ROUND(AbsDiff!S86,3)</f>
        <v>0</v>
      </c>
      <c r="T86" s="1">
        <f>ROUND(AbsDiff!T86,3)</f>
        <v>0</v>
      </c>
      <c r="U86" s="1">
        <f>ROUND(AbsDiff!U86,3)</f>
        <v>0</v>
      </c>
      <c r="V86" s="1">
        <f>ROUND(AbsDiff!V86,3)</f>
        <v>0</v>
      </c>
      <c r="W86" s="1">
        <f>ROUND(AbsDiff!W86,3)</f>
        <v>0</v>
      </c>
      <c r="X86" s="1">
        <f>ROUND(AbsDiff!X86,3)</f>
        <v>0</v>
      </c>
      <c r="Y86" s="1">
        <f>ROUND(AbsDiff!Y86,3)</f>
        <v>0</v>
      </c>
      <c r="Z86" s="1">
        <f>ROUND(AbsDiff!Z86,3)</f>
        <v>0</v>
      </c>
      <c r="AA86" s="1">
        <f>ROUND(AbsDiff!AA86,3)</f>
        <v>0</v>
      </c>
      <c r="AB86" s="1">
        <f>ROUND(AbsDiff!AB86,3)</f>
        <v>0</v>
      </c>
      <c r="AC86" s="1">
        <f>ROUND(AbsDiff!AC86,3)</f>
        <v>0</v>
      </c>
      <c r="AD86" s="1">
        <f>ROUND(AbsDiff!AD86,3)</f>
        <v>0</v>
      </c>
      <c r="AE86" s="1">
        <f>ROUND(AbsDiff!AE86,3)</f>
        <v>0</v>
      </c>
      <c r="AF86" s="1">
        <f>ROUND(AbsDiff!AF86,3)</f>
        <v>0</v>
      </c>
      <c r="AG86" s="1">
        <f>ROUND(AbsDiff!AG86,3)</f>
        <v>0</v>
      </c>
      <c r="AH86" s="1">
        <f>ROUND(AbsDiff!AH86,3)</f>
        <v>0</v>
      </c>
      <c r="AI86" s="1">
        <f>ROUND(AbsDiff!AI86,3)</f>
        <v>0</v>
      </c>
      <c r="AJ86" s="1">
        <f>ROUND(AbsDiff!AJ86,3)</f>
        <v>0</v>
      </c>
      <c r="AK86" s="1">
        <f>ROUND(AbsDiff!AK86,3)</f>
        <v>0</v>
      </c>
      <c r="AL86" s="1">
        <f>ROUND(AbsDiff!AL86,3)</f>
        <v>0</v>
      </c>
      <c r="AM86" s="1">
        <f>ROUND(AbsDiff!AM86,3)</f>
        <v>0</v>
      </c>
      <c r="AN86" s="1">
        <f>ROUND(AbsDiff!AN86,3)</f>
        <v>0</v>
      </c>
      <c r="AO86" s="1">
        <f>ROUND(AbsDiff!AO86,3)</f>
        <v>1E-3</v>
      </c>
      <c r="AP86" s="1">
        <f>ROUND(AbsDiff!AP86,3)</f>
        <v>0</v>
      </c>
      <c r="AQ86" s="1">
        <f>ROUND(AbsDiff!AQ86,3)</f>
        <v>0</v>
      </c>
      <c r="AR86" s="1">
        <f>ROUND(AbsDiff!AR86,3)</f>
        <v>0</v>
      </c>
      <c r="AS86" s="1">
        <f>ROUND(AbsDiff!AS86,3)</f>
        <v>0</v>
      </c>
      <c r="AT86" s="1">
        <f>ROUND(AbsDiff!AT86,3)</f>
        <v>0</v>
      </c>
      <c r="AU86" s="1">
        <f>ROUND(AbsDiff!AU86,3)</f>
        <v>0</v>
      </c>
      <c r="AV86" s="1" t="e">
        <f>ROUND(AbsDiff!AV86,3)</f>
        <v>#VALUE!</v>
      </c>
      <c r="AW86" s="1">
        <f>ROUND(AbsDiff!AW86,3)</f>
        <v>0</v>
      </c>
      <c r="AX86" s="1">
        <f>ROUND(AbsDiff!AX86,3)</f>
        <v>0</v>
      </c>
      <c r="AY86" s="1">
        <f>ROUND(AbsDiff!AY86,3)</f>
        <v>0</v>
      </c>
      <c r="AZ86" s="1">
        <f>ROUND(AbsDiff!AZ86,3)</f>
        <v>0</v>
      </c>
      <c r="BA86" s="1">
        <f>ROUND(AbsDiff!BA86,3)</f>
        <v>0</v>
      </c>
      <c r="BB86" s="1" t="e">
        <f>ROUND(AbsDiff!BB86,3)</f>
        <v>#VALUE!</v>
      </c>
      <c r="BC86" s="1">
        <f>ROUND(AbsDiff!BC86,3)</f>
        <v>0</v>
      </c>
      <c r="BD86" s="1">
        <f>ROUND(AbsDiff!BD86,3)</f>
        <v>0</v>
      </c>
      <c r="BE86" s="1">
        <f>ROUND(AbsDiff!BE86,3)</f>
        <v>0</v>
      </c>
      <c r="BF86" s="1">
        <f>ROUND(AbsDiff!BF86,3)</f>
        <v>0</v>
      </c>
      <c r="BG86" s="1" t="e">
        <f>ROUND(AbsDiff!BG86,3)</f>
        <v>#VALUE!</v>
      </c>
      <c r="BH86" s="1">
        <f>ROUND(AbsDiff!BH86,3)</f>
        <v>0</v>
      </c>
      <c r="BI86" s="1">
        <f>ROUND(AbsDiff!BI86,3)</f>
        <v>0</v>
      </c>
      <c r="BJ86" s="1">
        <f>ROUND(AbsDiff!BJ86,3)</f>
        <v>0</v>
      </c>
      <c r="BK86" s="1">
        <f>ROUND(AbsDiff!BK86,3)</f>
        <v>0</v>
      </c>
      <c r="BL86" s="1">
        <f>ROUND(AbsDiff!BL86,3)</f>
        <v>0</v>
      </c>
      <c r="BM86" s="1">
        <f>ROUND(AbsDiff!BM86,3)</f>
        <v>0</v>
      </c>
      <c r="BN86" s="1">
        <f>ROUND(AbsDiff!BN86,3)</f>
        <v>0</v>
      </c>
      <c r="BO86" s="1">
        <f>ROUND(AbsDiff!BO86,3)</f>
        <v>0</v>
      </c>
      <c r="BP86" s="1">
        <f>ROUND(AbsDiff!BP86,3)</f>
        <v>0</v>
      </c>
      <c r="BQ86" s="1">
        <f>ROUND(AbsDiff!BQ86,3)</f>
        <v>0</v>
      </c>
      <c r="BR86" s="1">
        <f>ROUND(AbsDiff!BR86,3)</f>
        <v>0</v>
      </c>
      <c r="BS86" s="1">
        <f>ROUND(AbsDiff!BS86,3)</f>
        <v>0</v>
      </c>
      <c r="BT86" s="1">
        <f>ROUND(AbsDiff!BT86,3)</f>
        <v>0</v>
      </c>
      <c r="BU86" s="1">
        <f>ROUND(AbsDiff!BU86,3)</f>
        <v>0</v>
      </c>
      <c r="BV86" s="1">
        <f>ROUND(AbsDiff!BV86,3)</f>
        <v>0</v>
      </c>
      <c r="BW86" s="1">
        <f>ROUND(AbsDiff!BW86,3)</f>
        <v>0</v>
      </c>
      <c r="BX86" s="1">
        <f>ROUND(AbsDiff!BX86,3)</f>
        <v>0</v>
      </c>
      <c r="BY86" s="1">
        <f>ROUND(AbsDiff!BY86,3)</f>
        <v>0</v>
      </c>
      <c r="BZ86" s="1">
        <f>ROUND(AbsDiff!BZ86,3)</f>
        <v>0</v>
      </c>
      <c r="CA86" s="1">
        <f>ROUND(AbsDiff!CA86,3)</f>
        <v>0</v>
      </c>
      <c r="CB86" s="1">
        <f>ROUND(AbsDiff!CB86,3)</f>
        <v>0</v>
      </c>
    </row>
    <row r="87" spans="1:80" x14ac:dyDescent="0.2">
      <c r="A87" s="1">
        <f>ROUND(AbsDiff!A87,3)</f>
        <v>0</v>
      </c>
      <c r="B87" s="1">
        <f>ROUND(AbsDiff!B87,3)</f>
        <v>0</v>
      </c>
      <c r="C87" s="1">
        <f>ROUND(AbsDiff!C87,3)</f>
        <v>0</v>
      </c>
      <c r="D87" s="1">
        <f>ROUND(AbsDiff!D87,3)</f>
        <v>0</v>
      </c>
      <c r="E87" s="1">
        <f>ROUND(AbsDiff!E87,3)</f>
        <v>1E-3</v>
      </c>
      <c r="F87" s="1">
        <f>ROUND(AbsDiff!F87,3)</f>
        <v>1E-3</v>
      </c>
      <c r="G87" s="1">
        <f>ROUND(AbsDiff!G87,3)</f>
        <v>1E-3</v>
      </c>
      <c r="H87" s="1">
        <f>ROUND(AbsDiff!H87,3)</f>
        <v>0</v>
      </c>
      <c r="I87" s="1">
        <f>ROUND(AbsDiff!I87,3)</f>
        <v>0</v>
      </c>
      <c r="J87" s="1">
        <f>ROUND(AbsDiff!J87,3)</f>
        <v>0</v>
      </c>
      <c r="K87" s="1">
        <f>ROUND(AbsDiff!K87,3)</f>
        <v>253.214</v>
      </c>
      <c r="L87" s="1">
        <f>ROUND(AbsDiff!L87,3)</f>
        <v>0</v>
      </c>
      <c r="M87" s="1">
        <f>ROUND(AbsDiff!M87,3)</f>
        <v>0</v>
      </c>
      <c r="N87" s="1">
        <f>ROUND(AbsDiff!N87,3)</f>
        <v>0</v>
      </c>
      <c r="O87" s="1">
        <f>ROUND(AbsDiff!O87,3)</f>
        <v>0</v>
      </c>
      <c r="P87" s="1">
        <f>ROUND(AbsDiff!P87,3)</f>
        <v>0</v>
      </c>
      <c r="Q87" s="1">
        <f>ROUND(AbsDiff!Q87,3)</f>
        <v>0</v>
      </c>
      <c r="R87" s="1">
        <f>ROUND(AbsDiff!R87,3)</f>
        <v>-3.0000000000000001E-3</v>
      </c>
      <c r="S87" s="1">
        <f>ROUND(AbsDiff!S87,3)</f>
        <v>0</v>
      </c>
      <c r="T87" s="1">
        <f>ROUND(AbsDiff!T87,3)</f>
        <v>0</v>
      </c>
      <c r="U87" s="1">
        <f>ROUND(AbsDiff!U87,3)</f>
        <v>0</v>
      </c>
      <c r="V87" s="1">
        <f>ROUND(AbsDiff!V87,3)</f>
        <v>0</v>
      </c>
      <c r="W87" s="1">
        <f>ROUND(AbsDiff!W87,3)</f>
        <v>0</v>
      </c>
      <c r="X87" s="1">
        <f>ROUND(AbsDiff!X87,3)</f>
        <v>0</v>
      </c>
      <c r="Y87" s="1">
        <f>ROUND(AbsDiff!Y87,3)</f>
        <v>0</v>
      </c>
      <c r="Z87" s="1">
        <f>ROUND(AbsDiff!Z87,3)</f>
        <v>0</v>
      </c>
      <c r="AA87" s="1">
        <f>ROUND(AbsDiff!AA87,3)</f>
        <v>0</v>
      </c>
      <c r="AB87" s="1">
        <f>ROUND(AbsDiff!AB87,3)</f>
        <v>0</v>
      </c>
      <c r="AC87" s="1">
        <f>ROUND(AbsDiff!AC87,3)</f>
        <v>0</v>
      </c>
      <c r="AD87" s="1">
        <f>ROUND(AbsDiff!AD87,3)</f>
        <v>0</v>
      </c>
      <c r="AE87" s="1">
        <f>ROUND(AbsDiff!AE87,3)</f>
        <v>0</v>
      </c>
      <c r="AF87" s="1">
        <f>ROUND(AbsDiff!AF87,3)</f>
        <v>0</v>
      </c>
      <c r="AG87" s="1">
        <f>ROUND(AbsDiff!AG87,3)</f>
        <v>0</v>
      </c>
      <c r="AH87" s="1">
        <f>ROUND(AbsDiff!AH87,3)</f>
        <v>0</v>
      </c>
      <c r="AI87" s="1">
        <f>ROUND(AbsDiff!AI87,3)</f>
        <v>0</v>
      </c>
      <c r="AJ87" s="1">
        <f>ROUND(AbsDiff!AJ87,3)</f>
        <v>0</v>
      </c>
      <c r="AK87" s="1">
        <f>ROUND(AbsDiff!AK87,3)</f>
        <v>0</v>
      </c>
      <c r="AL87" s="1">
        <f>ROUND(AbsDiff!AL87,3)</f>
        <v>0</v>
      </c>
      <c r="AM87" s="1">
        <f>ROUND(AbsDiff!AM87,3)</f>
        <v>0</v>
      </c>
      <c r="AN87" s="1">
        <f>ROUND(AbsDiff!AN87,3)</f>
        <v>0</v>
      </c>
      <c r="AO87" s="1">
        <f>ROUND(AbsDiff!AO87,3)</f>
        <v>1E-3</v>
      </c>
      <c r="AP87" s="1">
        <f>ROUND(AbsDiff!AP87,3)</f>
        <v>0</v>
      </c>
      <c r="AQ87" s="1">
        <f>ROUND(AbsDiff!AQ87,3)</f>
        <v>0</v>
      </c>
      <c r="AR87" s="1">
        <f>ROUND(AbsDiff!AR87,3)</f>
        <v>0</v>
      </c>
      <c r="AS87" s="1">
        <f>ROUND(AbsDiff!AS87,3)</f>
        <v>0</v>
      </c>
      <c r="AT87" s="1">
        <f>ROUND(AbsDiff!AT87,3)</f>
        <v>0</v>
      </c>
      <c r="AU87" s="1">
        <f>ROUND(AbsDiff!AU87,3)</f>
        <v>0</v>
      </c>
      <c r="AV87" s="1" t="e">
        <f>ROUND(AbsDiff!AV87,3)</f>
        <v>#VALUE!</v>
      </c>
      <c r="AW87" s="1">
        <f>ROUND(AbsDiff!AW87,3)</f>
        <v>0</v>
      </c>
      <c r="AX87" s="1">
        <f>ROUND(AbsDiff!AX87,3)</f>
        <v>0</v>
      </c>
      <c r="AY87" s="1">
        <f>ROUND(AbsDiff!AY87,3)</f>
        <v>0</v>
      </c>
      <c r="AZ87" s="1">
        <f>ROUND(AbsDiff!AZ87,3)</f>
        <v>0</v>
      </c>
      <c r="BA87" s="1">
        <f>ROUND(AbsDiff!BA87,3)</f>
        <v>0</v>
      </c>
      <c r="BB87" s="1" t="e">
        <f>ROUND(AbsDiff!BB87,3)</f>
        <v>#VALUE!</v>
      </c>
      <c r="BC87" s="1">
        <f>ROUND(AbsDiff!BC87,3)</f>
        <v>0</v>
      </c>
      <c r="BD87" s="1">
        <f>ROUND(AbsDiff!BD87,3)</f>
        <v>0</v>
      </c>
      <c r="BE87" s="1">
        <f>ROUND(AbsDiff!BE87,3)</f>
        <v>0</v>
      </c>
      <c r="BF87" s="1">
        <f>ROUND(AbsDiff!BF87,3)</f>
        <v>0</v>
      </c>
      <c r="BG87" s="1">
        <f>ROUND(AbsDiff!BG87,3)</f>
        <v>-140.91999999999999</v>
      </c>
      <c r="BH87" s="1">
        <f>ROUND(AbsDiff!BH87,3)</f>
        <v>0</v>
      </c>
      <c r="BI87" s="1">
        <f>ROUND(AbsDiff!BI87,3)</f>
        <v>0</v>
      </c>
      <c r="BJ87" s="1">
        <f>ROUND(AbsDiff!BJ87,3)</f>
        <v>0</v>
      </c>
      <c r="BK87" s="1">
        <f>ROUND(AbsDiff!BK87,3)</f>
        <v>0</v>
      </c>
      <c r="BL87" s="1">
        <f>ROUND(AbsDiff!BL87,3)</f>
        <v>0</v>
      </c>
      <c r="BM87" s="1">
        <f>ROUND(AbsDiff!BM87,3)</f>
        <v>0</v>
      </c>
      <c r="BN87" s="1">
        <f>ROUND(AbsDiff!BN87,3)</f>
        <v>0</v>
      </c>
      <c r="BO87" s="1">
        <f>ROUND(AbsDiff!BO87,3)</f>
        <v>0</v>
      </c>
      <c r="BP87" s="1">
        <f>ROUND(AbsDiff!BP87,3)</f>
        <v>0</v>
      </c>
      <c r="BQ87" s="1">
        <f>ROUND(AbsDiff!BQ87,3)</f>
        <v>0</v>
      </c>
      <c r="BR87" s="1">
        <f>ROUND(AbsDiff!BR87,3)</f>
        <v>0</v>
      </c>
      <c r="BS87" s="1">
        <f>ROUND(AbsDiff!BS87,3)</f>
        <v>0</v>
      </c>
      <c r="BT87" s="1">
        <f>ROUND(AbsDiff!BT87,3)</f>
        <v>0</v>
      </c>
      <c r="BU87" s="1">
        <f>ROUND(AbsDiff!BU87,3)</f>
        <v>0</v>
      </c>
      <c r="BV87" s="1">
        <f>ROUND(AbsDiff!BV87,3)</f>
        <v>0</v>
      </c>
      <c r="BW87" s="1">
        <f>ROUND(AbsDiff!BW87,3)</f>
        <v>0</v>
      </c>
      <c r="BX87" s="1">
        <f>ROUND(AbsDiff!BX87,3)</f>
        <v>0</v>
      </c>
      <c r="BY87" s="1">
        <f>ROUND(AbsDiff!BY87,3)</f>
        <v>0</v>
      </c>
      <c r="BZ87" s="1">
        <f>ROUND(AbsDiff!BZ87,3)</f>
        <v>0</v>
      </c>
      <c r="CA87" s="1">
        <f>ROUND(AbsDiff!CA87,3)</f>
        <v>0</v>
      </c>
      <c r="CB87" s="1">
        <f>ROUND(AbsDiff!CB87,3)</f>
        <v>0</v>
      </c>
    </row>
    <row r="88" spans="1:80" x14ac:dyDescent="0.2">
      <c r="A88" s="1">
        <f>ROUND(AbsDiff!A88,3)</f>
        <v>0</v>
      </c>
      <c r="B88" s="1">
        <f>ROUND(AbsDiff!B88,3)</f>
        <v>0</v>
      </c>
      <c r="C88" s="1">
        <f>ROUND(AbsDiff!C88,3)</f>
        <v>0</v>
      </c>
      <c r="D88" s="1">
        <f>ROUND(AbsDiff!D88,3)</f>
        <v>0</v>
      </c>
      <c r="E88" s="1">
        <f>ROUND(AbsDiff!E88,3)</f>
        <v>1E-3</v>
      </c>
      <c r="F88" s="1">
        <f>ROUND(AbsDiff!F88,3)</f>
        <v>1E-3</v>
      </c>
      <c r="G88" s="1">
        <f>ROUND(AbsDiff!G88,3)</f>
        <v>1E-3</v>
      </c>
      <c r="H88" s="1">
        <f>ROUND(AbsDiff!H88,3)</f>
        <v>0</v>
      </c>
      <c r="I88" s="1">
        <f>ROUND(AbsDiff!I88,3)</f>
        <v>0</v>
      </c>
      <c r="J88" s="1">
        <f>ROUND(AbsDiff!J88,3)</f>
        <v>0</v>
      </c>
      <c r="K88" s="1">
        <f>ROUND(AbsDiff!K88,3)</f>
        <v>277.75099999999998</v>
      </c>
      <c r="L88" s="1">
        <f>ROUND(AbsDiff!L88,3)</f>
        <v>0</v>
      </c>
      <c r="M88" s="1">
        <f>ROUND(AbsDiff!M88,3)</f>
        <v>0</v>
      </c>
      <c r="N88" s="1">
        <f>ROUND(AbsDiff!N88,3)</f>
        <v>0</v>
      </c>
      <c r="O88" s="1">
        <f>ROUND(AbsDiff!O88,3)</f>
        <v>0</v>
      </c>
      <c r="P88" s="1">
        <f>ROUND(AbsDiff!P88,3)</f>
        <v>0</v>
      </c>
      <c r="Q88" s="1">
        <f>ROUND(AbsDiff!Q88,3)</f>
        <v>0</v>
      </c>
      <c r="R88" s="1">
        <f>ROUND(AbsDiff!R88,3)</f>
        <v>-3.0000000000000001E-3</v>
      </c>
      <c r="S88" s="1">
        <f>ROUND(AbsDiff!S88,3)</f>
        <v>0</v>
      </c>
      <c r="T88" s="1">
        <f>ROUND(AbsDiff!T88,3)</f>
        <v>0</v>
      </c>
      <c r="U88" s="1">
        <f>ROUND(AbsDiff!U88,3)</f>
        <v>0</v>
      </c>
      <c r="V88" s="1">
        <f>ROUND(AbsDiff!V88,3)</f>
        <v>0</v>
      </c>
      <c r="W88" s="1">
        <f>ROUND(AbsDiff!W88,3)</f>
        <v>0</v>
      </c>
      <c r="X88" s="1">
        <f>ROUND(AbsDiff!X88,3)</f>
        <v>0</v>
      </c>
      <c r="Y88" s="1">
        <f>ROUND(AbsDiff!Y88,3)</f>
        <v>0</v>
      </c>
      <c r="Z88" s="1">
        <f>ROUND(AbsDiff!Z88,3)</f>
        <v>0</v>
      </c>
      <c r="AA88" s="1">
        <f>ROUND(AbsDiff!AA88,3)</f>
        <v>0</v>
      </c>
      <c r="AB88" s="1">
        <f>ROUND(AbsDiff!AB88,3)</f>
        <v>0</v>
      </c>
      <c r="AC88" s="1">
        <f>ROUND(AbsDiff!AC88,3)</f>
        <v>0</v>
      </c>
      <c r="AD88" s="1">
        <f>ROUND(AbsDiff!AD88,3)</f>
        <v>0</v>
      </c>
      <c r="AE88" s="1">
        <f>ROUND(AbsDiff!AE88,3)</f>
        <v>0</v>
      </c>
      <c r="AF88" s="1">
        <f>ROUND(AbsDiff!AF88,3)</f>
        <v>0</v>
      </c>
      <c r="AG88" s="1">
        <f>ROUND(AbsDiff!AG88,3)</f>
        <v>0</v>
      </c>
      <c r="AH88" s="1">
        <f>ROUND(AbsDiff!AH88,3)</f>
        <v>0</v>
      </c>
      <c r="AI88" s="1">
        <f>ROUND(AbsDiff!AI88,3)</f>
        <v>0</v>
      </c>
      <c r="AJ88" s="1">
        <f>ROUND(AbsDiff!AJ88,3)</f>
        <v>0</v>
      </c>
      <c r="AK88" s="1">
        <f>ROUND(AbsDiff!AK88,3)</f>
        <v>0</v>
      </c>
      <c r="AL88" s="1">
        <f>ROUND(AbsDiff!AL88,3)</f>
        <v>0</v>
      </c>
      <c r="AM88" s="1">
        <f>ROUND(AbsDiff!AM88,3)</f>
        <v>0</v>
      </c>
      <c r="AN88" s="1">
        <f>ROUND(AbsDiff!AN88,3)</f>
        <v>0</v>
      </c>
      <c r="AO88" s="1">
        <f>ROUND(AbsDiff!AO88,3)</f>
        <v>1E-3</v>
      </c>
      <c r="AP88" s="1">
        <f>ROUND(AbsDiff!AP88,3)</f>
        <v>0</v>
      </c>
      <c r="AQ88" s="1">
        <f>ROUND(AbsDiff!AQ88,3)</f>
        <v>0</v>
      </c>
      <c r="AR88" s="1">
        <f>ROUND(AbsDiff!AR88,3)</f>
        <v>0</v>
      </c>
      <c r="AS88" s="1">
        <f>ROUND(AbsDiff!AS88,3)</f>
        <v>0</v>
      </c>
      <c r="AT88" s="1">
        <f>ROUND(AbsDiff!AT88,3)</f>
        <v>0</v>
      </c>
      <c r="AU88" s="1">
        <f>ROUND(AbsDiff!AU88,3)</f>
        <v>0</v>
      </c>
      <c r="AV88" s="1" t="e">
        <f>ROUND(AbsDiff!AV88,3)</f>
        <v>#VALUE!</v>
      </c>
      <c r="AW88" s="1">
        <f>ROUND(AbsDiff!AW88,3)</f>
        <v>0</v>
      </c>
      <c r="AX88" s="1">
        <f>ROUND(AbsDiff!AX88,3)</f>
        <v>0</v>
      </c>
      <c r="AY88" s="1">
        <f>ROUND(AbsDiff!AY88,3)</f>
        <v>0</v>
      </c>
      <c r="AZ88" s="1">
        <f>ROUND(AbsDiff!AZ88,3)</f>
        <v>0</v>
      </c>
      <c r="BA88" s="1">
        <f>ROUND(AbsDiff!BA88,3)</f>
        <v>0</v>
      </c>
      <c r="BB88" s="1" t="e">
        <f>ROUND(AbsDiff!BB88,3)</f>
        <v>#VALUE!</v>
      </c>
      <c r="BC88" s="1">
        <f>ROUND(AbsDiff!BC88,3)</f>
        <v>0</v>
      </c>
      <c r="BD88" s="1">
        <f>ROUND(AbsDiff!BD88,3)</f>
        <v>0</v>
      </c>
      <c r="BE88" s="1">
        <f>ROUND(AbsDiff!BE88,3)</f>
        <v>0</v>
      </c>
      <c r="BF88" s="1">
        <f>ROUND(AbsDiff!BF88,3)</f>
        <v>0</v>
      </c>
      <c r="BG88" s="1">
        <f>ROUND(AbsDiff!BG88,3)</f>
        <v>-126.26</v>
      </c>
      <c r="BH88" s="1">
        <f>ROUND(AbsDiff!BH88,3)</f>
        <v>0</v>
      </c>
      <c r="BI88" s="1">
        <f>ROUND(AbsDiff!BI88,3)</f>
        <v>0</v>
      </c>
      <c r="BJ88" s="1">
        <f>ROUND(AbsDiff!BJ88,3)</f>
        <v>0</v>
      </c>
      <c r="BK88" s="1">
        <f>ROUND(AbsDiff!BK88,3)</f>
        <v>0</v>
      </c>
      <c r="BL88" s="1">
        <f>ROUND(AbsDiff!BL88,3)</f>
        <v>0</v>
      </c>
      <c r="BM88" s="1">
        <f>ROUND(AbsDiff!BM88,3)</f>
        <v>0</v>
      </c>
      <c r="BN88" s="1">
        <f>ROUND(AbsDiff!BN88,3)</f>
        <v>0</v>
      </c>
      <c r="BO88" s="1">
        <f>ROUND(AbsDiff!BO88,3)</f>
        <v>0</v>
      </c>
      <c r="BP88" s="1">
        <f>ROUND(AbsDiff!BP88,3)</f>
        <v>0</v>
      </c>
      <c r="BQ88" s="1">
        <f>ROUND(AbsDiff!BQ88,3)</f>
        <v>0</v>
      </c>
      <c r="BR88" s="1">
        <f>ROUND(AbsDiff!BR88,3)</f>
        <v>0</v>
      </c>
      <c r="BS88" s="1">
        <f>ROUND(AbsDiff!BS88,3)</f>
        <v>0</v>
      </c>
      <c r="BT88" s="1">
        <f>ROUND(AbsDiff!BT88,3)</f>
        <v>0</v>
      </c>
      <c r="BU88" s="1">
        <f>ROUND(AbsDiff!BU88,3)</f>
        <v>0</v>
      </c>
      <c r="BV88" s="1">
        <f>ROUND(AbsDiff!BV88,3)</f>
        <v>0</v>
      </c>
      <c r="BW88" s="1">
        <f>ROUND(AbsDiff!BW88,3)</f>
        <v>0</v>
      </c>
      <c r="BX88" s="1">
        <f>ROUND(AbsDiff!BX88,3)</f>
        <v>0</v>
      </c>
      <c r="BY88" s="1">
        <f>ROUND(AbsDiff!BY88,3)</f>
        <v>0</v>
      </c>
      <c r="BZ88" s="1">
        <f>ROUND(AbsDiff!BZ88,3)</f>
        <v>0</v>
      </c>
      <c r="CA88" s="1">
        <f>ROUND(AbsDiff!CA88,3)</f>
        <v>0</v>
      </c>
      <c r="CB88" s="1">
        <f>ROUND(AbsDiff!CB88,3)</f>
        <v>0</v>
      </c>
    </row>
    <row r="89" spans="1:80" x14ac:dyDescent="0.2">
      <c r="A89" s="1">
        <f>ROUND(AbsDiff!A89,3)</f>
        <v>0</v>
      </c>
      <c r="B89" s="1">
        <f>ROUND(AbsDiff!B89,3)</f>
        <v>0</v>
      </c>
      <c r="C89" s="1">
        <f>ROUND(AbsDiff!C89,3)</f>
        <v>0</v>
      </c>
      <c r="D89" s="1">
        <f>ROUND(AbsDiff!D89,3)</f>
        <v>0</v>
      </c>
      <c r="E89" s="1">
        <f>ROUND(AbsDiff!E89,3)</f>
        <v>1E-3</v>
      </c>
      <c r="F89" s="1">
        <f>ROUND(AbsDiff!F89,3)</f>
        <v>1E-3</v>
      </c>
      <c r="G89" s="1">
        <f>ROUND(AbsDiff!G89,3)</f>
        <v>1E-3</v>
      </c>
      <c r="H89" s="1">
        <f>ROUND(AbsDiff!H89,3)</f>
        <v>0</v>
      </c>
      <c r="I89" s="1">
        <f>ROUND(AbsDiff!I89,3)</f>
        <v>0</v>
      </c>
      <c r="J89" s="1">
        <f>ROUND(AbsDiff!J89,3)</f>
        <v>0</v>
      </c>
      <c r="K89" s="1" t="e">
        <f>ROUND(AbsDiff!K89,3)</f>
        <v>#VALUE!</v>
      </c>
      <c r="L89" s="1">
        <f>ROUND(AbsDiff!L89,3)</f>
        <v>0</v>
      </c>
      <c r="M89" s="1">
        <f>ROUND(AbsDiff!M89,3)</f>
        <v>0</v>
      </c>
      <c r="N89" s="1">
        <f>ROUND(AbsDiff!N89,3)</f>
        <v>0</v>
      </c>
      <c r="O89" s="1">
        <f>ROUND(AbsDiff!O89,3)</f>
        <v>0</v>
      </c>
      <c r="P89" s="1">
        <f>ROUND(AbsDiff!P89,3)</f>
        <v>0</v>
      </c>
      <c r="Q89" s="1">
        <f>ROUND(AbsDiff!Q89,3)</f>
        <v>0</v>
      </c>
      <c r="R89" s="1">
        <f>ROUND(AbsDiff!R89,3)</f>
        <v>-3.0000000000000001E-3</v>
      </c>
      <c r="S89" s="1">
        <f>ROUND(AbsDiff!S89,3)</f>
        <v>0</v>
      </c>
      <c r="T89" s="1">
        <f>ROUND(AbsDiff!T89,3)</f>
        <v>0</v>
      </c>
      <c r="U89" s="1">
        <f>ROUND(AbsDiff!U89,3)</f>
        <v>0</v>
      </c>
      <c r="V89" s="1">
        <f>ROUND(AbsDiff!V89,3)</f>
        <v>0</v>
      </c>
      <c r="W89" s="1">
        <f>ROUND(AbsDiff!W89,3)</f>
        <v>0</v>
      </c>
      <c r="X89" s="1">
        <f>ROUND(AbsDiff!X89,3)</f>
        <v>0</v>
      </c>
      <c r="Y89" s="1">
        <f>ROUND(AbsDiff!Y89,3)</f>
        <v>0</v>
      </c>
      <c r="Z89" s="1">
        <f>ROUND(AbsDiff!Z89,3)</f>
        <v>0</v>
      </c>
      <c r="AA89" s="1">
        <f>ROUND(AbsDiff!AA89,3)</f>
        <v>0</v>
      </c>
      <c r="AB89" s="1">
        <f>ROUND(AbsDiff!AB89,3)</f>
        <v>0</v>
      </c>
      <c r="AC89" s="1">
        <f>ROUND(AbsDiff!AC89,3)</f>
        <v>0</v>
      </c>
      <c r="AD89" s="1">
        <f>ROUND(AbsDiff!AD89,3)</f>
        <v>0</v>
      </c>
      <c r="AE89" s="1">
        <f>ROUND(AbsDiff!AE89,3)</f>
        <v>0</v>
      </c>
      <c r="AF89" s="1">
        <f>ROUND(AbsDiff!AF89,3)</f>
        <v>0</v>
      </c>
      <c r="AG89" s="1">
        <f>ROUND(AbsDiff!AG89,3)</f>
        <v>0</v>
      </c>
      <c r="AH89" s="1">
        <f>ROUND(AbsDiff!AH89,3)</f>
        <v>0</v>
      </c>
      <c r="AI89" s="1">
        <f>ROUND(AbsDiff!AI89,3)</f>
        <v>0</v>
      </c>
      <c r="AJ89" s="1">
        <f>ROUND(AbsDiff!AJ89,3)</f>
        <v>0</v>
      </c>
      <c r="AK89" s="1">
        <f>ROUND(AbsDiff!AK89,3)</f>
        <v>0</v>
      </c>
      <c r="AL89" s="1">
        <f>ROUND(AbsDiff!AL89,3)</f>
        <v>0</v>
      </c>
      <c r="AM89" s="1">
        <f>ROUND(AbsDiff!AM89,3)</f>
        <v>0</v>
      </c>
      <c r="AN89" s="1">
        <f>ROUND(AbsDiff!AN89,3)</f>
        <v>0</v>
      </c>
      <c r="AO89" s="1">
        <f>ROUND(AbsDiff!AO89,3)</f>
        <v>1E-3</v>
      </c>
      <c r="AP89" s="1">
        <f>ROUND(AbsDiff!AP89,3)</f>
        <v>0</v>
      </c>
      <c r="AQ89" s="1">
        <f>ROUND(AbsDiff!AQ89,3)</f>
        <v>0</v>
      </c>
      <c r="AR89" s="1">
        <f>ROUND(AbsDiff!AR89,3)</f>
        <v>0</v>
      </c>
      <c r="AS89" s="1">
        <f>ROUND(AbsDiff!AS89,3)</f>
        <v>0</v>
      </c>
      <c r="AT89" s="1">
        <f>ROUND(AbsDiff!AT89,3)</f>
        <v>0</v>
      </c>
      <c r="AU89" s="1">
        <f>ROUND(AbsDiff!AU89,3)</f>
        <v>0</v>
      </c>
      <c r="AV89" s="1">
        <f>ROUND(AbsDiff!AV89,3)</f>
        <v>-6.5540000000000003</v>
      </c>
      <c r="AW89" s="1">
        <f>ROUND(AbsDiff!AW89,3)</f>
        <v>0</v>
      </c>
      <c r="AX89" s="1">
        <f>ROUND(AbsDiff!AX89,3)</f>
        <v>0</v>
      </c>
      <c r="AY89" s="1">
        <f>ROUND(AbsDiff!AY89,3)</f>
        <v>0</v>
      </c>
      <c r="AZ89" s="1">
        <f>ROUND(AbsDiff!AZ89,3)</f>
        <v>0</v>
      </c>
      <c r="BA89" s="1">
        <f>ROUND(AbsDiff!BA89,3)</f>
        <v>0</v>
      </c>
      <c r="BB89" s="1">
        <f>ROUND(AbsDiff!BB89,3)</f>
        <v>-12.746</v>
      </c>
      <c r="BC89" s="1">
        <f>ROUND(AbsDiff!BC89,3)</f>
        <v>0</v>
      </c>
      <c r="BD89" s="1">
        <f>ROUND(AbsDiff!BD89,3)</f>
        <v>0</v>
      </c>
      <c r="BE89" s="1">
        <f>ROUND(AbsDiff!BE89,3)</f>
        <v>0</v>
      </c>
      <c r="BF89" s="1">
        <f>ROUND(AbsDiff!BF89,3)</f>
        <v>0</v>
      </c>
      <c r="BG89" s="1" t="e">
        <f>ROUND(AbsDiff!BG89,3)</f>
        <v>#VALUE!</v>
      </c>
      <c r="BH89" s="1">
        <f>ROUND(AbsDiff!BH89,3)</f>
        <v>0</v>
      </c>
      <c r="BI89" s="1">
        <f>ROUND(AbsDiff!BI89,3)</f>
        <v>0</v>
      </c>
      <c r="BJ89" s="1">
        <f>ROUND(AbsDiff!BJ89,3)</f>
        <v>0</v>
      </c>
      <c r="BK89" s="1">
        <f>ROUND(AbsDiff!BK89,3)</f>
        <v>0</v>
      </c>
      <c r="BL89" s="1">
        <f>ROUND(AbsDiff!BL89,3)</f>
        <v>0</v>
      </c>
      <c r="BM89" s="1">
        <f>ROUND(AbsDiff!BM89,3)</f>
        <v>0</v>
      </c>
      <c r="BN89" s="1">
        <f>ROUND(AbsDiff!BN89,3)</f>
        <v>0</v>
      </c>
      <c r="BO89" s="1">
        <f>ROUND(AbsDiff!BO89,3)</f>
        <v>0</v>
      </c>
      <c r="BP89" s="1">
        <f>ROUND(AbsDiff!BP89,3)</f>
        <v>0</v>
      </c>
      <c r="BQ89" s="1">
        <f>ROUND(AbsDiff!BQ89,3)</f>
        <v>0</v>
      </c>
      <c r="BR89" s="1">
        <f>ROUND(AbsDiff!BR89,3)</f>
        <v>0</v>
      </c>
      <c r="BS89" s="1">
        <f>ROUND(AbsDiff!BS89,3)</f>
        <v>0</v>
      </c>
      <c r="BT89" s="1">
        <f>ROUND(AbsDiff!BT89,3)</f>
        <v>0</v>
      </c>
      <c r="BU89" s="1">
        <f>ROUND(AbsDiff!BU89,3)</f>
        <v>0</v>
      </c>
      <c r="BV89" s="1">
        <f>ROUND(AbsDiff!BV89,3)</f>
        <v>0</v>
      </c>
      <c r="BW89" s="1">
        <f>ROUND(AbsDiff!BW89,3)</f>
        <v>0</v>
      </c>
      <c r="BX89" s="1">
        <f>ROUND(AbsDiff!BX89,3)</f>
        <v>0</v>
      </c>
      <c r="BY89" s="1">
        <f>ROUND(AbsDiff!BY89,3)</f>
        <v>0</v>
      </c>
      <c r="BZ89" s="1">
        <f>ROUND(AbsDiff!BZ89,3)</f>
        <v>0</v>
      </c>
      <c r="CA89" s="1">
        <f>ROUND(AbsDiff!CA89,3)</f>
        <v>0</v>
      </c>
      <c r="CB89" s="1">
        <f>ROUND(AbsDiff!CB89,3)</f>
        <v>0</v>
      </c>
    </row>
    <row r="90" spans="1:80" x14ac:dyDescent="0.2">
      <c r="A90" s="1">
        <f>ROUND(AbsDiff!A90,3)</f>
        <v>0</v>
      </c>
      <c r="B90" s="1">
        <f>ROUND(AbsDiff!B90,3)</f>
        <v>0</v>
      </c>
      <c r="C90" s="1">
        <f>ROUND(AbsDiff!C90,3)</f>
        <v>0</v>
      </c>
      <c r="D90" s="1">
        <f>ROUND(AbsDiff!D90,3)</f>
        <v>0</v>
      </c>
      <c r="E90" s="1">
        <f>ROUND(AbsDiff!E90,3)</f>
        <v>1E-3</v>
      </c>
      <c r="F90" s="1">
        <f>ROUND(AbsDiff!F90,3)</f>
        <v>1E-3</v>
      </c>
      <c r="G90" s="1">
        <f>ROUND(AbsDiff!G90,3)</f>
        <v>1E-3</v>
      </c>
      <c r="H90" s="1">
        <f>ROUND(AbsDiff!H90,3)</f>
        <v>0</v>
      </c>
      <c r="I90" s="1">
        <f>ROUND(AbsDiff!I90,3)</f>
        <v>0</v>
      </c>
      <c r="J90" s="1">
        <f>ROUND(AbsDiff!J90,3)</f>
        <v>0</v>
      </c>
      <c r="K90" s="1">
        <f>ROUND(AbsDiff!K90,3)</f>
        <v>301.62900000000002</v>
      </c>
      <c r="L90" s="1">
        <f>ROUND(AbsDiff!L90,3)</f>
        <v>0</v>
      </c>
      <c r="M90" s="1">
        <f>ROUND(AbsDiff!M90,3)</f>
        <v>0</v>
      </c>
      <c r="N90" s="1">
        <f>ROUND(AbsDiff!N90,3)</f>
        <v>0</v>
      </c>
      <c r="O90" s="1">
        <f>ROUND(AbsDiff!O90,3)</f>
        <v>0</v>
      </c>
      <c r="P90" s="1">
        <f>ROUND(AbsDiff!P90,3)</f>
        <v>0</v>
      </c>
      <c r="Q90" s="1">
        <f>ROUND(AbsDiff!Q90,3)</f>
        <v>0</v>
      </c>
      <c r="R90" s="1">
        <f>ROUND(AbsDiff!R90,3)</f>
        <v>-3.0000000000000001E-3</v>
      </c>
      <c r="S90" s="1">
        <f>ROUND(AbsDiff!S90,3)</f>
        <v>0</v>
      </c>
      <c r="T90" s="1">
        <f>ROUND(AbsDiff!T90,3)</f>
        <v>0</v>
      </c>
      <c r="U90" s="1">
        <f>ROUND(AbsDiff!U90,3)</f>
        <v>0</v>
      </c>
      <c r="V90" s="1">
        <f>ROUND(AbsDiff!V90,3)</f>
        <v>0</v>
      </c>
      <c r="W90" s="1">
        <f>ROUND(AbsDiff!W90,3)</f>
        <v>0</v>
      </c>
      <c r="X90" s="1">
        <f>ROUND(AbsDiff!X90,3)</f>
        <v>0</v>
      </c>
      <c r="Y90" s="1">
        <f>ROUND(AbsDiff!Y90,3)</f>
        <v>0</v>
      </c>
      <c r="Z90" s="1">
        <f>ROUND(AbsDiff!Z90,3)</f>
        <v>0</v>
      </c>
      <c r="AA90" s="1">
        <f>ROUND(AbsDiff!AA90,3)</f>
        <v>0</v>
      </c>
      <c r="AB90" s="1">
        <f>ROUND(AbsDiff!AB90,3)</f>
        <v>0</v>
      </c>
      <c r="AC90" s="1">
        <f>ROUND(AbsDiff!AC90,3)</f>
        <v>0</v>
      </c>
      <c r="AD90" s="1">
        <f>ROUND(AbsDiff!AD90,3)</f>
        <v>0</v>
      </c>
      <c r="AE90" s="1">
        <f>ROUND(AbsDiff!AE90,3)</f>
        <v>0</v>
      </c>
      <c r="AF90" s="1">
        <f>ROUND(AbsDiff!AF90,3)</f>
        <v>0</v>
      </c>
      <c r="AG90" s="1">
        <f>ROUND(AbsDiff!AG90,3)</f>
        <v>0</v>
      </c>
      <c r="AH90" s="1">
        <f>ROUND(AbsDiff!AH90,3)</f>
        <v>0</v>
      </c>
      <c r="AI90" s="1">
        <f>ROUND(AbsDiff!AI90,3)</f>
        <v>0</v>
      </c>
      <c r="AJ90" s="1">
        <f>ROUND(AbsDiff!AJ90,3)</f>
        <v>0</v>
      </c>
      <c r="AK90" s="1">
        <f>ROUND(AbsDiff!AK90,3)</f>
        <v>0</v>
      </c>
      <c r="AL90" s="1">
        <f>ROUND(AbsDiff!AL90,3)</f>
        <v>0</v>
      </c>
      <c r="AM90" s="1">
        <f>ROUND(AbsDiff!AM90,3)</f>
        <v>0</v>
      </c>
      <c r="AN90" s="1">
        <f>ROUND(AbsDiff!AN90,3)</f>
        <v>0</v>
      </c>
      <c r="AO90" s="1">
        <f>ROUND(AbsDiff!AO90,3)</f>
        <v>1E-3</v>
      </c>
      <c r="AP90" s="1">
        <f>ROUND(AbsDiff!AP90,3)</f>
        <v>0</v>
      </c>
      <c r="AQ90" s="1">
        <f>ROUND(AbsDiff!AQ90,3)</f>
        <v>0</v>
      </c>
      <c r="AR90" s="1">
        <f>ROUND(AbsDiff!AR90,3)</f>
        <v>0</v>
      </c>
      <c r="AS90" s="1">
        <f>ROUND(AbsDiff!AS90,3)</f>
        <v>0</v>
      </c>
      <c r="AT90" s="1">
        <f>ROUND(AbsDiff!AT90,3)</f>
        <v>0</v>
      </c>
      <c r="AU90" s="1">
        <f>ROUND(AbsDiff!AU90,3)</f>
        <v>0</v>
      </c>
      <c r="AV90" s="1" t="e">
        <f>ROUND(AbsDiff!AV90,3)</f>
        <v>#VALUE!</v>
      </c>
      <c r="AW90" s="1">
        <f>ROUND(AbsDiff!AW90,3)</f>
        <v>0</v>
      </c>
      <c r="AX90" s="1">
        <f>ROUND(AbsDiff!AX90,3)</f>
        <v>0</v>
      </c>
      <c r="AY90" s="1">
        <f>ROUND(AbsDiff!AY90,3)</f>
        <v>0</v>
      </c>
      <c r="AZ90" s="1">
        <f>ROUND(AbsDiff!AZ90,3)</f>
        <v>0</v>
      </c>
      <c r="BA90" s="1">
        <f>ROUND(AbsDiff!BA90,3)</f>
        <v>0</v>
      </c>
      <c r="BB90" s="1" t="e">
        <f>ROUND(AbsDiff!BB90,3)</f>
        <v>#VALUE!</v>
      </c>
      <c r="BC90" s="1">
        <f>ROUND(AbsDiff!BC90,3)</f>
        <v>0</v>
      </c>
      <c r="BD90" s="1">
        <f>ROUND(AbsDiff!BD90,3)</f>
        <v>0</v>
      </c>
      <c r="BE90" s="1">
        <f>ROUND(AbsDiff!BE90,3)</f>
        <v>0</v>
      </c>
      <c r="BF90" s="1">
        <f>ROUND(AbsDiff!BF90,3)</f>
        <v>0</v>
      </c>
      <c r="BG90" s="1">
        <f>ROUND(AbsDiff!BG90,3)</f>
        <v>-110.217</v>
      </c>
      <c r="BH90" s="1">
        <f>ROUND(AbsDiff!BH90,3)</f>
        <v>0</v>
      </c>
      <c r="BI90" s="1">
        <f>ROUND(AbsDiff!BI90,3)</f>
        <v>0</v>
      </c>
      <c r="BJ90" s="1">
        <f>ROUND(AbsDiff!BJ90,3)</f>
        <v>0</v>
      </c>
      <c r="BK90" s="1">
        <f>ROUND(AbsDiff!BK90,3)</f>
        <v>0</v>
      </c>
      <c r="BL90" s="1">
        <f>ROUND(AbsDiff!BL90,3)</f>
        <v>0</v>
      </c>
      <c r="BM90" s="1">
        <f>ROUND(AbsDiff!BM90,3)</f>
        <v>0</v>
      </c>
      <c r="BN90" s="1">
        <f>ROUND(AbsDiff!BN90,3)</f>
        <v>0</v>
      </c>
      <c r="BO90" s="1">
        <f>ROUND(AbsDiff!BO90,3)</f>
        <v>0</v>
      </c>
      <c r="BP90" s="1">
        <f>ROUND(AbsDiff!BP90,3)</f>
        <v>0</v>
      </c>
      <c r="BQ90" s="1">
        <f>ROUND(AbsDiff!BQ90,3)</f>
        <v>0</v>
      </c>
      <c r="BR90" s="1">
        <f>ROUND(AbsDiff!BR90,3)</f>
        <v>0</v>
      </c>
      <c r="BS90" s="1">
        <f>ROUND(AbsDiff!BS90,3)</f>
        <v>0</v>
      </c>
      <c r="BT90" s="1">
        <f>ROUND(AbsDiff!BT90,3)</f>
        <v>0</v>
      </c>
      <c r="BU90" s="1">
        <f>ROUND(AbsDiff!BU90,3)</f>
        <v>0</v>
      </c>
      <c r="BV90" s="1">
        <f>ROUND(AbsDiff!BV90,3)</f>
        <v>0</v>
      </c>
      <c r="BW90" s="1">
        <f>ROUND(AbsDiff!BW90,3)</f>
        <v>0</v>
      </c>
      <c r="BX90" s="1">
        <f>ROUND(AbsDiff!BX90,3)</f>
        <v>0</v>
      </c>
      <c r="BY90" s="1">
        <f>ROUND(AbsDiff!BY90,3)</f>
        <v>0</v>
      </c>
      <c r="BZ90" s="1">
        <f>ROUND(AbsDiff!BZ90,3)</f>
        <v>0</v>
      </c>
      <c r="CA90" s="1">
        <f>ROUND(AbsDiff!CA90,3)</f>
        <v>0</v>
      </c>
      <c r="CB90" s="1">
        <f>ROUND(AbsDiff!CB90,3)</f>
        <v>0</v>
      </c>
    </row>
    <row r="91" spans="1:80" x14ac:dyDescent="0.2">
      <c r="A91" s="1">
        <f>ROUND(AbsDiff!A91,3)</f>
        <v>0</v>
      </c>
      <c r="B91" s="1">
        <f>ROUND(AbsDiff!B91,3)</f>
        <v>0</v>
      </c>
      <c r="C91" s="1">
        <f>ROUND(AbsDiff!C91,3)</f>
        <v>0</v>
      </c>
      <c r="D91" s="1">
        <f>ROUND(AbsDiff!D91,3)</f>
        <v>0</v>
      </c>
      <c r="E91" s="1">
        <f>ROUND(AbsDiff!E91,3)</f>
        <v>1E-3</v>
      </c>
      <c r="F91" s="1">
        <f>ROUND(AbsDiff!F91,3)</f>
        <v>1E-3</v>
      </c>
      <c r="G91" s="1">
        <f>ROUND(AbsDiff!G91,3)</f>
        <v>1E-3</v>
      </c>
      <c r="H91" s="1">
        <f>ROUND(AbsDiff!H91,3)</f>
        <v>0</v>
      </c>
      <c r="I91" s="1">
        <f>ROUND(AbsDiff!I91,3)</f>
        <v>0</v>
      </c>
      <c r="J91" s="1">
        <f>ROUND(AbsDiff!J91,3)</f>
        <v>0</v>
      </c>
      <c r="K91" s="1">
        <f>ROUND(AbsDiff!K91,3)</f>
        <v>0</v>
      </c>
      <c r="L91" s="1">
        <f>ROUND(AbsDiff!L91,3)</f>
        <v>0</v>
      </c>
      <c r="M91" s="1">
        <f>ROUND(AbsDiff!M91,3)</f>
        <v>0</v>
      </c>
      <c r="N91" s="1">
        <f>ROUND(AbsDiff!N91,3)</f>
        <v>0</v>
      </c>
      <c r="O91" s="1">
        <f>ROUND(AbsDiff!O91,3)</f>
        <v>0</v>
      </c>
      <c r="P91" s="1">
        <f>ROUND(AbsDiff!P91,3)</f>
        <v>0</v>
      </c>
      <c r="Q91" s="1">
        <f>ROUND(AbsDiff!Q91,3)</f>
        <v>0</v>
      </c>
      <c r="R91" s="1">
        <f>ROUND(AbsDiff!R91,3)</f>
        <v>-3.0000000000000001E-3</v>
      </c>
      <c r="S91" s="1">
        <f>ROUND(AbsDiff!S91,3)</f>
        <v>0</v>
      </c>
      <c r="T91" s="1">
        <f>ROUND(AbsDiff!T91,3)</f>
        <v>0</v>
      </c>
      <c r="U91" s="1">
        <f>ROUND(AbsDiff!U91,3)</f>
        <v>0</v>
      </c>
      <c r="V91" s="1">
        <f>ROUND(AbsDiff!V91,3)</f>
        <v>0</v>
      </c>
      <c r="W91" s="1">
        <f>ROUND(AbsDiff!W91,3)</f>
        <v>0</v>
      </c>
      <c r="X91" s="1">
        <f>ROUND(AbsDiff!X91,3)</f>
        <v>0</v>
      </c>
      <c r="Y91" s="1">
        <f>ROUND(AbsDiff!Y91,3)</f>
        <v>0</v>
      </c>
      <c r="Z91" s="1">
        <f>ROUND(AbsDiff!Z91,3)</f>
        <v>0</v>
      </c>
      <c r="AA91" s="1">
        <f>ROUND(AbsDiff!AA91,3)</f>
        <v>0</v>
      </c>
      <c r="AB91" s="1">
        <f>ROUND(AbsDiff!AB91,3)</f>
        <v>0</v>
      </c>
      <c r="AC91" s="1">
        <f>ROUND(AbsDiff!AC91,3)</f>
        <v>0</v>
      </c>
      <c r="AD91" s="1">
        <f>ROUND(AbsDiff!AD91,3)</f>
        <v>0</v>
      </c>
      <c r="AE91" s="1">
        <f>ROUND(AbsDiff!AE91,3)</f>
        <v>0</v>
      </c>
      <c r="AF91" s="1">
        <f>ROUND(AbsDiff!AF91,3)</f>
        <v>0</v>
      </c>
      <c r="AG91" s="1">
        <f>ROUND(AbsDiff!AG91,3)</f>
        <v>0</v>
      </c>
      <c r="AH91" s="1">
        <f>ROUND(AbsDiff!AH91,3)</f>
        <v>0</v>
      </c>
      <c r="AI91" s="1">
        <f>ROUND(AbsDiff!AI91,3)</f>
        <v>0</v>
      </c>
      <c r="AJ91" s="1">
        <f>ROUND(AbsDiff!AJ91,3)</f>
        <v>0</v>
      </c>
      <c r="AK91" s="1">
        <f>ROUND(AbsDiff!AK91,3)</f>
        <v>0</v>
      </c>
      <c r="AL91" s="1">
        <f>ROUND(AbsDiff!AL91,3)</f>
        <v>0</v>
      </c>
      <c r="AM91" s="1">
        <f>ROUND(AbsDiff!AM91,3)</f>
        <v>0</v>
      </c>
      <c r="AN91" s="1">
        <f>ROUND(AbsDiff!AN91,3)</f>
        <v>0</v>
      </c>
      <c r="AO91" s="1">
        <f>ROUND(AbsDiff!AO91,3)</f>
        <v>1E-3</v>
      </c>
      <c r="AP91" s="1">
        <f>ROUND(AbsDiff!AP91,3)</f>
        <v>0</v>
      </c>
      <c r="AQ91" s="1">
        <f>ROUND(AbsDiff!AQ91,3)</f>
        <v>0</v>
      </c>
      <c r="AR91" s="1">
        <f>ROUND(AbsDiff!AR91,3)</f>
        <v>0</v>
      </c>
      <c r="AS91" s="1">
        <f>ROUND(AbsDiff!AS91,3)</f>
        <v>0</v>
      </c>
      <c r="AT91" s="1">
        <f>ROUND(AbsDiff!AT91,3)</f>
        <v>0</v>
      </c>
      <c r="AU91" s="1">
        <f>ROUND(AbsDiff!AU91,3)</f>
        <v>0</v>
      </c>
      <c r="AV91" s="1" t="e">
        <f>ROUND(AbsDiff!AV91,3)</f>
        <v>#VALUE!</v>
      </c>
      <c r="AW91" s="1">
        <f>ROUND(AbsDiff!AW91,3)</f>
        <v>0</v>
      </c>
      <c r="AX91" s="1">
        <f>ROUND(AbsDiff!AX91,3)</f>
        <v>0</v>
      </c>
      <c r="AY91" s="1">
        <f>ROUND(AbsDiff!AY91,3)</f>
        <v>0</v>
      </c>
      <c r="AZ91" s="1">
        <f>ROUND(AbsDiff!AZ91,3)</f>
        <v>0</v>
      </c>
      <c r="BA91" s="1">
        <f>ROUND(AbsDiff!BA91,3)</f>
        <v>0</v>
      </c>
      <c r="BB91" s="1" t="e">
        <f>ROUND(AbsDiff!BB91,3)</f>
        <v>#VALUE!</v>
      </c>
      <c r="BC91" s="1">
        <f>ROUND(AbsDiff!BC91,3)</f>
        <v>0</v>
      </c>
      <c r="BD91" s="1">
        <f>ROUND(AbsDiff!BD91,3)</f>
        <v>0</v>
      </c>
      <c r="BE91" s="1">
        <f>ROUND(AbsDiff!BE91,3)</f>
        <v>0</v>
      </c>
      <c r="BF91" s="1">
        <f>ROUND(AbsDiff!BF91,3)</f>
        <v>0</v>
      </c>
      <c r="BG91" s="1">
        <f>ROUND(AbsDiff!BG91,3)</f>
        <v>0</v>
      </c>
      <c r="BH91" s="1">
        <f>ROUND(AbsDiff!BH91,3)</f>
        <v>0</v>
      </c>
      <c r="BI91" s="1">
        <f>ROUND(AbsDiff!BI91,3)</f>
        <v>0</v>
      </c>
      <c r="BJ91" s="1">
        <f>ROUND(AbsDiff!BJ91,3)</f>
        <v>0</v>
      </c>
      <c r="BK91" s="1">
        <f>ROUND(AbsDiff!BK91,3)</f>
        <v>0</v>
      </c>
      <c r="BL91" s="1">
        <f>ROUND(AbsDiff!BL91,3)</f>
        <v>0</v>
      </c>
      <c r="BM91" s="1">
        <f>ROUND(AbsDiff!BM91,3)</f>
        <v>0</v>
      </c>
      <c r="BN91" s="1">
        <f>ROUND(AbsDiff!BN91,3)</f>
        <v>0</v>
      </c>
      <c r="BO91" s="1">
        <f>ROUND(AbsDiff!BO91,3)</f>
        <v>0</v>
      </c>
      <c r="BP91" s="1">
        <f>ROUND(AbsDiff!BP91,3)</f>
        <v>0</v>
      </c>
      <c r="BQ91" s="1">
        <f>ROUND(AbsDiff!BQ91,3)</f>
        <v>0</v>
      </c>
      <c r="BR91" s="1">
        <f>ROUND(AbsDiff!BR91,3)</f>
        <v>0</v>
      </c>
      <c r="BS91" s="1">
        <f>ROUND(AbsDiff!BS91,3)</f>
        <v>0</v>
      </c>
      <c r="BT91" s="1">
        <f>ROUND(AbsDiff!BT91,3)</f>
        <v>0</v>
      </c>
      <c r="BU91" s="1">
        <f>ROUND(AbsDiff!BU91,3)</f>
        <v>0</v>
      </c>
      <c r="BV91" s="1">
        <f>ROUND(AbsDiff!BV91,3)</f>
        <v>0</v>
      </c>
      <c r="BW91" s="1">
        <f>ROUND(AbsDiff!BW91,3)</f>
        <v>0</v>
      </c>
      <c r="BX91" s="1">
        <f>ROUND(AbsDiff!BX91,3)</f>
        <v>0</v>
      </c>
      <c r="BY91" s="1">
        <f>ROUND(AbsDiff!BY91,3)</f>
        <v>0</v>
      </c>
      <c r="BZ91" s="1">
        <f>ROUND(AbsDiff!BZ91,3)</f>
        <v>0</v>
      </c>
      <c r="CA91" s="1">
        <f>ROUND(AbsDiff!CA91,3)</f>
        <v>0</v>
      </c>
      <c r="CB91" s="1">
        <f>ROUND(AbsDiff!CB91,3)</f>
        <v>0</v>
      </c>
    </row>
    <row r="92" spans="1:80" x14ac:dyDescent="0.2">
      <c r="A92" s="1">
        <f>ROUND(AbsDiff!A92,3)</f>
        <v>0</v>
      </c>
      <c r="B92" s="1">
        <f>ROUND(AbsDiff!B92,3)</f>
        <v>0</v>
      </c>
      <c r="C92" s="1">
        <f>ROUND(AbsDiff!C92,3)</f>
        <v>0</v>
      </c>
      <c r="D92" s="1">
        <f>ROUND(AbsDiff!D92,3)</f>
        <v>0</v>
      </c>
      <c r="E92" s="1">
        <f>ROUND(AbsDiff!E92,3)</f>
        <v>1E-3</v>
      </c>
      <c r="F92" s="1">
        <f>ROUND(AbsDiff!F92,3)</f>
        <v>1E-3</v>
      </c>
      <c r="G92" s="1">
        <f>ROUND(AbsDiff!G92,3)</f>
        <v>1E-3</v>
      </c>
      <c r="H92" s="1">
        <f>ROUND(AbsDiff!H92,3)</f>
        <v>0</v>
      </c>
      <c r="I92" s="1">
        <f>ROUND(AbsDiff!I92,3)</f>
        <v>0</v>
      </c>
      <c r="J92" s="1">
        <f>ROUND(AbsDiff!J92,3)</f>
        <v>0</v>
      </c>
      <c r="K92" s="1">
        <f>ROUND(AbsDiff!K92,3)</f>
        <v>0</v>
      </c>
      <c r="L92" s="1">
        <f>ROUND(AbsDiff!L92,3)</f>
        <v>0</v>
      </c>
      <c r="M92" s="1">
        <f>ROUND(AbsDiff!M92,3)</f>
        <v>0</v>
      </c>
      <c r="N92" s="1">
        <f>ROUND(AbsDiff!N92,3)</f>
        <v>0</v>
      </c>
      <c r="O92" s="1">
        <f>ROUND(AbsDiff!O92,3)</f>
        <v>0</v>
      </c>
      <c r="P92" s="1">
        <f>ROUND(AbsDiff!P92,3)</f>
        <v>0</v>
      </c>
      <c r="Q92" s="1">
        <f>ROUND(AbsDiff!Q92,3)</f>
        <v>0</v>
      </c>
      <c r="R92" s="1">
        <f>ROUND(AbsDiff!R92,3)</f>
        <v>-3.0000000000000001E-3</v>
      </c>
      <c r="S92" s="1">
        <f>ROUND(AbsDiff!S92,3)</f>
        <v>0</v>
      </c>
      <c r="T92" s="1">
        <f>ROUND(AbsDiff!T92,3)</f>
        <v>0</v>
      </c>
      <c r="U92" s="1">
        <f>ROUND(AbsDiff!U92,3)</f>
        <v>0</v>
      </c>
      <c r="V92" s="1">
        <f>ROUND(AbsDiff!V92,3)</f>
        <v>0</v>
      </c>
      <c r="W92" s="1">
        <f>ROUND(AbsDiff!W92,3)</f>
        <v>0</v>
      </c>
      <c r="X92" s="1">
        <f>ROUND(AbsDiff!X92,3)</f>
        <v>0</v>
      </c>
      <c r="Y92" s="1">
        <f>ROUND(AbsDiff!Y92,3)</f>
        <v>0</v>
      </c>
      <c r="Z92" s="1">
        <f>ROUND(AbsDiff!Z92,3)</f>
        <v>0</v>
      </c>
      <c r="AA92" s="1">
        <f>ROUND(AbsDiff!AA92,3)</f>
        <v>0</v>
      </c>
      <c r="AB92" s="1">
        <f>ROUND(AbsDiff!AB92,3)</f>
        <v>0</v>
      </c>
      <c r="AC92" s="1">
        <f>ROUND(AbsDiff!AC92,3)</f>
        <v>0</v>
      </c>
      <c r="AD92" s="1">
        <f>ROUND(AbsDiff!AD92,3)</f>
        <v>0</v>
      </c>
      <c r="AE92" s="1">
        <f>ROUND(AbsDiff!AE92,3)</f>
        <v>0</v>
      </c>
      <c r="AF92" s="1">
        <f>ROUND(AbsDiff!AF92,3)</f>
        <v>0</v>
      </c>
      <c r="AG92" s="1">
        <f>ROUND(AbsDiff!AG92,3)</f>
        <v>0</v>
      </c>
      <c r="AH92" s="1">
        <f>ROUND(AbsDiff!AH92,3)</f>
        <v>0</v>
      </c>
      <c r="AI92" s="1">
        <f>ROUND(AbsDiff!AI92,3)</f>
        <v>0</v>
      </c>
      <c r="AJ92" s="1">
        <f>ROUND(AbsDiff!AJ92,3)</f>
        <v>0</v>
      </c>
      <c r="AK92" s="1">
        <f>ROUND(AbsDiff!AK92,3)</f>
        <v>0</v>
      </c>
      <c r="AL92" s="1">
        <f>ROUND(AbsDiff!AL92,3)</f>
        <v>0</v>
      </c>
      <c r="AM92" s="1">
        <f>ROUND(AbsDiff!AM92,3)</f>
        <v>0</v>
      </c>
      <c r="AN92" s="1">
        <f>ROUND(AbsDiff!AN92,3)</f>
        <v>0</v>
      </c>
      <c r="AO92" s="1">
        <f>ROUND(AbsDiff!AO92,3)</f>
        <v>1E-3</v>
      </c>
      <c r="AP92" s="1">
        <f>ROUND(AbsDiff!AP92,3)</f>
        <v>0</v>
      </c>
      <c r="AQ92" s="1">
        <f>ROUND(AbsDiff!AQ92,3)</f>
        <v>0</v>
      </c>
      <c r="AR92" s="1">
        <f>ROUND(AbsDiff!AR92,3)</f>
        <v>0</v>
      </c>
      <c r="AS92" s="1">
        <f>ROUND(AbsDiff!AS92,3)</f>
        <v>0</v>
      </c>
      <c r="AT92" s="1">
        <f>ROUND(AbsDiff!AT92,3)</f>
        <v>0</v>
      </c>
      <c r="AU92" s="1">
        <f>ROUND(AbsDiff!AU92,3)</f>
        <v>0</v>
      </c>
      <c r="AV92" s="1" t="e">
        <f>ROUND(AbsDiff!AV92,3)</f>
        <v>#VALUE!</v>
      </c>
      <c r="AW92" s="1">
        <f>ROUND(AbsDiff!AW92,3)</f>
        <v>0</v>
      </c>
      <c r="AX92" s="1">
        <f>ROUND(AbsDiff!AX92,3)</f>
        <v>0</v>
      </c>
      <c r="AY92" s="1">
        <f>ROUND(AbsDiff!AY92,3)</f>
        <v>0</v>
      </c>
      <c r="AZ92" s="1">
        <f>ROUND(AbsDiff!AZ92,3)</f>
        <v>0</v>
      </c>
      <c r="BA92" s="1">
        <f>ROUND(AbsDiff!BA92,3)</f>
        <v>0</v>
      </c>
      <c r="BB92" s="1" t="e">
        <f>ROUND(AbsDiff!BB92,3)</f>
        <v>#VALUE!</v>
      </c>
      <c r="BC92" s="1">
        <f>ROUND(AbsDiff!BC92,3)</f>
        <v>0</v>
      </c>
      <c r="BD92" s="1">
        <f>ROUND(AbsDiff!BD92,3)</f>
        <v>0</v>
      </c>
      <c r="BE92" s="1">
        <f>ROUND(AbsDiff!BE92,3)</f>
        <v>0</v>
      </c>
      <c r="BF92" s="1">
        <f>ROUND(AbsDiff!BF92,3)</f>
        <v>0</v>
      </c>
      <c r="BG92" s="1">
        <f>ROUND(AbsDiff!BG92,3)</f>
        <v>0</v>
      </c>
      <c r="BH92" s="1">
        <f>ROUND(AbsDiff!BH92,3)</f>
        <v>0</v>
      </c>
      <c r="BI92" s="1">
        <f>ROUND(AbsDiff!BI92,3)</f>
        <v>0</v>
      </c>
      <c r="BJ92" s="1">
        <f>ROUND(AbsDiff!BJ92,3)</f>
        <v>0</v>
      </c>
      <c r="BK92" s="1">
        <f>ROUND(AbsDiff!BK92,3)</f>
        <v>0</v>
      </c>
      <c r="BL92" s="1">
        <f>ROUND(AbsDiff!BL92,3)</f>
        <v>0</v>
      </c>
      <c r="BM92" s="1">
        <f>ROUND(AbsDiff!BM92,3)</f>
        <v>0</v>
      </c>
      <c r="BN92" s="1">
        <f>ROUND(AbsDiff!BN92,3)</f>
        <v>0</v>
      </c>
      <c r="BO92" s="1">
        <f>ROUND(AbsDiff!BO92,3)</f>
        <v>0</v>
      </c>
      <c r="BP92" s="1">
        <f>ROUND(AbsDiff!BP92,3)</f>
        <v>0</v>
      </c>
      <c r="BQ92" s="1">
        <f>ROUND(AbsDiff!BQ92,3)</f>
        <v>0</v>
      </c>
      <c r="BR92" s="1">
        <f>ROUND(AbsDiff!BR92,3)</f>
        <v>0</v>
      </c>
      <c r="BS92" s="1">
        <f>ROUND(AbsDiff!BS92,3)</f>
        <v>0</v>
      </c>
      <c r="BT92" s="1">
        <f>ROUND(AbsDiff!BT92,3)</f>
        <v>0</v>
      </c>
      <c r="BU92" s="1">
        <f>ROUND(AbsDiff!BU92,3)</f>
        <v>0</v>
      </c>
      <c r="BV92" s="1">
        <f>ROUND(AbsDiff!BV92,3)</f>
        <v>0</v>
      </c>
      <c r="BW92" s="1">
        <f>ROUND(AbsDiff!BW92,3)</f>
        <v>0</v>
      </c>
      <c r="BX92" s="1">
        <f>ROUND(AbsDiff!BX92,3)</f>
        <v>0</v>
      </c>
      <c r="BY92" s="1">
        <f>ROUND(AbsDiff!BY92,3)</f>
        <v>0</v>
      </c>
      <c r="BZ92" s="1">
        <f>ROUND(AbsDiff!BZ92,3)</f>
        <v>0</v>
      </c>
      <c r="CA92" s="1">
        <f>ROUND(AbsDiff!CA92,3)</f>
        <v>0</v>
      </c>
      <c r="CB92" s="1">
        <f>ROUND(AbsDiff!CB92,3)</f>
        <v>0</v>
      </c>
    </row>
    <row r="93" spans="1:80" x14ac:dyDescent="0.2">
      <c r="A93" s="1">
        <f>ROUND(AbsDiff!A93,3)</f>
        <v>0</v>
      </c>
      <c r="B93" s="1">
        <f>ROUND(AbsDiff!B93,3)</f>
        <v>0</v>
      </c>
      <c r="C93" s="1">
        <f>ROUND(AbsDiff!C93,3)</f>
        <v>0</v>
      </c>
      <c r="D93" s="1">
        <f>ROUND(AbsDiff!D93,3)</f>
        <v>0</v>
      </c>
      <c r="E93" s="1">
        <f>ROUND(AbsDiff!E93,3)</f>
        <v>1E-3</v>
      </c>
      <c r="F93" s="1">
        <f>ROUND(AbsDiff!F93,3)</f>
        <v>1E-3</v>
      </c>
      <c r="G93" s="1">
        <f>ROUND(AbsDiff!G93,3)</f>
        <v>1E-3</v>
      </c>
      <c r="H93" s="1">
        <f>ROUND(AbsDiff!H93,3)</f>
        <v>0</v>
      </c>
      <c r="I93" s="1">
        <f>ROUND(AbsDiff!I93,3)</f>
        <v>0</v>
      </c>
      <c r="J93" s="1">
        <f>ROUND(AbsDiff!J93,3)</f>
        <v>0</v>
      </c>
      <c r="K93" s="1">
        <f>ROUND(AbsDiff!K93,3)</f>
        <v>0</v>
      </c>
      <c r="L93" s="1">
        <f>ROUND(AbsDiff!L93,3)</f>
        <v>0</v>
      </c>
      <c r="M93" s="1">
        <f>ROUND(AbsDiff!M93,3)</f>
        <v>0</v>
      </c>
      <c r="N93" s="1">
        <f>ROUND(AbsDiff!N93,3)</f>
        <v>0</v>
      </c>
      <c r="O93" s="1">
        <f>ROUND(AbsDiff!O93,3)</f>
        <v>0</v>
      </c>
      <c r="P93" s="1">
        <f>ROUND(AbsDiff!P93,3)</f>
        <v>0</v>
      </c>
      <c r="Q93" s="1">
        <f>ROUND(AbsDiff!Q93,3)</f>
        <v>0</v>
      </c>
      <c r="R93" s="1">
        <f>ROUND(AbsDiff!R93,3)</f>
        <v>-3.0000000000000001E-3</v>
      </c>
      <c r="S93" s="1">
        <f>ROUND(AbsDiff!S93,3)</f>
        <v>0</v>
      </c>
      <c r="T93" s="1">
        <f>ROUND(AbsDiff!T93,3)</f>
        <v>0</v>
      </c>
      <c r="U93" s="1">
        <f>ROUND(AbsDiff!U93,3)</f>
        <v>0</v>
      </c>
      <c r="V93" s="1">
        <f>ROUND(AbsDiff!V93,3)</f>
        <v>0</v>
      </c>
      <c r="W93" s="1">
        <f>ROUND(AbsDiff!W93,3)</f>
        <v>0</v>
      </c>
      <c r="X93" s="1">
        <f>ROUND(AbsDiff!X93,3)</f>
        <v>0</v>
      </c>
      <c r="Y93" s="1">
        <f>ROUND(AbsDiff!Y93,3)</f>
        <v>0</v>
      </c>
      <c r="Z93" s="1">
        <f>ROUND(AbsDiff!Z93,3)</f>
        <v>0</v>
      </c>
      <c r="AA93" s="1">
        <f>ROUND(AbsDiff!AA93,3)</f>
        <v>0</v>
      </c>
      <c r="AB93" s="1">
        <f>ROUND(AbsDiff!AB93,3)</f>
        <v>0</v>
      </c>
      <c r="AC93" s="1">
        <f>ROUND(AbsDiff!AC93,3)</f>
        <v>0</v>
      </c>
      <c r="AD93" s="1">
        <f>ROUND(AbsDiff!AD93,3)</f>
        <v>0</v>
      </c>
      <c r="AE93" s="1">
        <f>ROUND(AbsDiff!AE93,3)</f>
        <v>0</v>
      </c>
      <c r="AF93" s="1">
        <f>ROUND(AbsDiff!AF93,3)</f>
        <v>0</v>
      </c>
      <c r="AG93" s="1">
        <f>ROUND(AbsDiff!AG93,3)</f>
        <v>0</v>
      </c>
      <c r="AH93" s="1">
        <f>ROUND(AbsDiff!AH93,3)</f>
        <v>0</v>
      </c>
      <c r="AI93" s="1">
        <f>ROUND(AbsDiff!AI93,3)</f>
        <v>0</v>
      </c>
      <c r="AJ93" s="1">
        <f>ROUND(AbsDiff!AJ93,3)</f>
        <v>0</v>
      </c>
      <c r="AK93" s="1">
        <f>ROUND(AbsDiff!AK93,3)</f>
        <v>0</v>
      </c>
      <c r="AL93" s="1">
        <f>ROUND(AbsDiff!AL93,3)</f>
        <v>0</v>
      </c>
      <c r="AM93" s="1">
        <f>ROUND(AbsDiff!AM93,3)</f>
        <v>0</v>
      </c>
      <c r="AN93" s="1">
        <f>ROUND(AbsDiff!AN93,3)</f>
        <v>0</v>
      </c>
      <c r="AO93" s="1">
        <f>ROUND(AbsDiff!AO93,3)</f>
        <v>1E-3</v>
      </c>
      <c r="AP93" s="1">
        <f>ROUND(AbsDiff!AP93,3)</f>
        <v>0</v>
      </c>
      <c r="AQ93" s="1">
        <f>ROUND(AbsDiff!AQ93,3)</f>
        <v>0</v>
      </c>
      <c r="AR93" s="1">
        <f>ROUND(AbsDiff!AR93,3)</f>
        <v>0</v>
      </c>
      <c r="AS93" s="1">
        <f>ROUND(AbsDiff!AS93,3)</f>
        <v>0</v>
      </c>
      <c r="AT93" s="1">
        <f>ROUND(AbsDiff!AT93,3)</f>
        <v>0</v>
      </c>
      <c r="AU93" s="1">
        <f>ROUND(AbsDiff!AU93,3)</f>
        <v>0</v>
      </c>
      <c r="AV93" s="1" t="e">
        <f>ROUND(AbsDiff!AV93,3)</f>
        <v>#VALUE!</v>
      </c>
      <c r="AW93" s="1">
        <f>ROUND(AbsDiff!AW93,3)</f>
        <v>0</v>
      </c>
      <c r="AX93" s="1">
        <f>ROUND(AbsDiff!AX93,3)</f>
        <v>0</v>
      </c>
      <c r="AY93" s="1">
        <f>ROUND(AbsDiff!AY93,3)</f>
        <v>0</v>
      </c>
      <c r="AZ93" s="1">
        <f>ROUND(AbsDiff!AZ93,3)</f>
        <v>0</v>
      </c>
      <c r="BA93" s="1">
        <f>ROUND(AbsDiff!BA93,3)</f>
        <v>0</v>
      </c>
      <c r="BB93" s="1" t="e">
        <f>ROUND(AbsDiff!BB93,3)</f>
        <v>#VALUE!</v>
      </c>
      <c r="BC93" s="1">
        <f>ROUND(AbsDiff!BC93,3)</f>
        <v>0</v>
      </c>
      <c r="BD93" s="1">
        <f>ROUND(AbsDiff!BD93,3)</f>
        <v>0</v>
      </c>
      <c r="BE93" s="1">
        <f>ROUND(AbsDiff!BE93,3)</f>
        <v>0</v>
      </c>
      <c r="BF93" s="1">
        <f>ROUND(AbsDiff!BF93,3)</f>
        <v>0</v>
      </c>
      <c r="BG93" s="1">
        <f>ROUND(AbsDiff!BG93,3)</f>
        <v>0</v>
      </c>
      <c r="BH93" s="1">
        <f>ROUND(AbsDiff!BH93,3)</f>
        <v>0</v>
      </c>
      <c r="BI93" s="1">
        <f>ROUND(AbsDiff!BI93,3)</f>
        <v>0</v>
      </c>
      <c r="BJ93" s="1">
        <f>ROUND(AbsDiff!BJ93,3)</f>
        <v>0</v>
      </c>
      <c r="BK93" s="1">
        <f>ROUND(AbsDiff!BK93,3)</f>
        <v>0</v>
      </c>
      <c r="BL93" s="1">
        <f>ROUND(AbsDiff!BL93,3)</f>
        <v>0</v>
      </c>
      <c r="BM93" s="1">
        <f>ROUND(AbsDiff!BM93,3)</f>
        <v>0</v>
      </c>
      <c r="BN93" s="1">
        <f>ROUND(AbsDiff!BN93,3)</f>
        <v>0</v>
      </c>
      <c r="BO93" s="1">
        <f>ROUND(AbsDiff!BO93,3)</f>
        <v>0</v>
      </c>
      <c r="BP93" s="1">
        <f>ROUND(AbsDiff!BP93,3)</f>
        <v>0</v>
      </c>
      <c r="BQ93" s="1">
        <f>ROUND(AbsDiff!BQ93,3)</f>
        <v>0</v>
      </c>
      <c r="BR93" s="1">
        <f>ROUND(AbsDiff!BR93,3)</f>
        <v>0</v>
      </c>
      <c r="BS93" s="1">
        <f>ROUND(AbsDiff!BS93,3)</f>
        <v>0</v>
      </c>
      <c r="BT93" s="1">
        <f>ROUND(AbsDiff!BT93,3)</f>
        <v>0</v>
      </c>
      <c r="BU93" s="1">
        <f>ROUND(AbsDiff!BU93,3)</f>
        <v>0</v>
      </c>
      <c r="BV93" s="1">
        <f>ROUND(AbsDiff!BV93,3)</f>
        <v>0</v>
      </c>
      <c r="BW93" s="1">
        <f>ROUND(AbsDiff!BW93,3)</f>
        <v>0</v>
      </c>
      <c r="BX93" s="1">
        <f>ROUND(AbsDiff!BX93,3)</f>
        <v>0</v>
      </c>
      <c r="BY93" s="1">
        <f>ROUND(AbsDiff!BY93,3)</f>
        <v>0</v>
      </c>
      <c r="BZ93" s="1">
        <f>ROUND(AbsDiff!BZ93,3)</f>
        <v>0</v>
      </c>
      <c r="CA93" s="1">
        <f>ROUND(AbsDiff!CA93,3)</f>
        <v>0</v>
      </c>
      <c r="CB93" s="1">
        <f>ROUND(AbsDiff!CB93,3)</f>
        <v>0</v>
      </c>
    </row>
    <row r="94" spans="1:80" x14ac:dyDescent="0.2">
      <c r="A94" s="1">
        <f>ROUND(AbsDiff!A94,3)</f>
        <v>0</v>
      </c>
      <c r="B94" s="1">
        <f>ROUND(AbsDiff!B94,3)</f>
        <v>0</v>
      </c>
      <c r="C94" s="1">
        <f>ROUND(AbsDiff!C94,3)</f>
        <v>0</v>
      </c>
      <c r="D94" s="1">
        <f>ROUND(AbsDiff!D94,3)</f>
        <v>0</v>
      </c>
      <c r="E94" s="1">
        <f>ROUND(AbsDiff!E94,3)</f>
        <v>1E-3</v>
      </c>
      <c r="F94" s="1">
        <f>ROUND(AbsDiff!F94,3)</f>
        <v>1E-3</v>
      </c>
      <c r="G94" s="1">
        <f>ROUND(AbsDiff!G94,3)</f>
        <v>1E-3</v>
      </c>
      <c r="H94" s="1">
        <f>ROUND(AbsDiff!H94,3)</f>
        <v>0</v>
      </c>
      <c r="I94" s="1">
        <f>ROUND(AbsDiff!I94,3)</f>
        <v>0</v>
      </c>
      <c r="J94" s="1">
        <f>ROUND(AbsDiff!J94,3)</f>
        <v>0</v>
      </c>
      <c r="K94" s="1">
        <f>ROUND(AbsDiff!K94,3)</f>
        <v>0</v>
      </c>
      <c r="L94" s="1">
        <f>ROUND(AbsDiff!L94,3)</f>
        <v>0</v>
      </c>
      <c r="M94" s="1">
        <f>ROUND(AbsDiff!M94,3)</f>
        <v>0</v>
      </c>
      <c r="N94" s="1">
        <f>ROUND(AbsDiff!N94,3)</f>
        <v>0</v>
      </c>
      <c r="O94" s="1">
        <f>ROUND(AbsDiff!O94,3)</f>
        <v>0</v>
      </c>
      <c r="P94" s="1">
        <f>ROUND(AbsDiff!P94,3)</f>
        <v>0</v>
      </c>
      <c r="Q94" s="1">
        <f>ROUND(AbsDiff!Q94,3)</f>
        <v>0</v>
      </c>
      <c r="R94" s="1">
        <f>ROUND(AbsDiff!R94,3)</f>
        <v>-3.0000000000000001E-3</v>
      </c>
      <c r="S94" s="1">
        <f>ROUND(AbsDiff!S94,3)</f>
        <v>0</v>
      </c>
      <c r="T94" s="1">
        <f>ROUND(AbsDiff!T94,3)</f>
        <v>0</v>
      </c>
      <c r="U94" s="1">
        <f>ROUND(AbsDiff!U94,3)</f>
        <v>0</v>
      </c>
      <c r="V94" s="1">
        <f>ROUND(AbsDiff!V94,3)</f>
        <v>0</v>
      </c>
      <c r="W94" s="1">
        <f>ROUND(AbsDiff!W94,3)</f>
        <v>0</v>
      </c>
      <c r="X94" s="1">
        <f>ROUND(AbsDiff!X94,3)</f>
        <v>0</v>
      </c>
      <c r="Y94" s="1">
        <f>ROUND(AbsDiff!Y94,3)</f>
        <v>0</v>
      </c>
      <c r="Z94" s="1">
        <f>ROUND(AbsDiff!Z94,3)</f>
        <v>0</v>
      </c>
      <c r="AA94" s="1">
        <f>ROUND(AbsDiff!AA94,3)</f>
        <v>0</v>
      </c>
      <c r="AB94" s="1">
        <f>ROUND(AbsDiff!AB94,3)</f>
        <v>0</v>
      </c>
      <c r="AC94" s="1">
        <f>ROUND(AbsDiff!AC94,3)</f>
        <v>0</v>
      </c>
      <c r="AD94" s="1">
        <f>ROUND(AbsDiff!AD94,3)</f>
        <v>0</v>
      </c>
      <c r="AE94" s="1">
        <f>ROUND(AbsDiff!AE94,3)</f>
        <v>0</v>
      </c>
      <c r="AF94" s="1">
        <f>ROUND(AbsDiff!AF94,3)</f>
        <v>0</v>
      </c>
      <c r="AG94" s="1">
        <f>ROUND(AbsDiff!AG94,3)</f>
        <v>0</v>
      </c>
      <c r="AH94" s="1">
        <f>ROUND(AbsDiff!AH94,3)</f>
        <v>0</v>
      </c>
      <c r="AI94" s="1">
        <f>ROUND(AbsDiff!AI94,3)</f>
        <v>0</v>
      </c>
      <c r="AJ94" s="1">
        <f>ROUND(AbsDiff!AJ94,3)</f>
        <v>0</v>
      </c>
      <c r="AK94" s="1">
        <f>ROUND(AbsDiff!AK94,3)</f>
        <v>0</v>
      </c>
      <c r="AL94" s="1">
        <f>ROUND(AbsDiff!AL94,3)</f>
        <v>0</v>
      </c>
      <c r="AM94" s="1">
        <f>ROUND(AbsDiff!AM94,3)</f>
        <v>0</v>
      </c>
      <c r="AN94" s="1">
        <f>ROUND(AbsDiff!AN94,3)</f>
        <v>0</v>
      </c>
      <c r="AO94" s="1">
        <f>ROUND(AbsDiff!AO94,3)</f>
        <v>1E-3</v>
      </c>
      <c r="AP94" s="1">
        <f>ROUND(AbsDiff!AP94,3)</f>
        <v>0</v>
      </c>
      <c r="AQ94" s="1">
        <f>ROUND(AbsDiff!AQ94,3)</f>
        <v>0</v>
      </c>
      <c r="AR94" s="1">
        <f>ROUND(AbsDiff!AR94,3)</f>
        <v>0</v>
      </c>
      <c r="AS94" s="1">
        <f>ROUND(AbsDiff!AS94,3)</f>
        <v>0</v>
      </c>
      <c r="AT94" s="1">
        <f>ROUND(AbsDiff!AT94,3)</f>
        <v>0</v>
      </c>
      <c r="AU94" s="1">
        <f>ROUND(AbsDiff!AU94,3)</f>
        <v>0</v>
      </c>
      <c r="AV94" s="1" t="e">
        <f>ROUND(AbsDiff!AV94,3)</f>
        <v>#VALUE!</v>
      </c>
      <c r="AW94" s="1">
        <f>ROUND(AbsDiff!AW94,3)</f>
        <v>0</v>
      </c>
      <c r="AX94" s="1">
        <f>ROUND(AbsDiff!AX94,3)</f>
        <v>0</v>
      </c>
      <c r="AY94" s="1">
        <f>ROUND(AbsDiff!AY94,3)</f>
        <v>0</v>
      </c>
      <c r="AZ94" s="1">
        <f>ROUND(AbsDiff!AZ94,3)</f>
        <v>0</v>
      </c>
      <c r="BA94" s="1">
        <f>ROUND(AbsDiff!BA94,3)</f>
        <v>0</v>
      </c>
      <c r="BB94" s="1" t="e">
        <f>ROUND(AbsDiff!BB94,3)</f>
        <v>#VALUE!</v>
      </c>
      <c r="BC94" s="1">
        <f>ROUND(AbsDiff!BC94,3)</f>
        <v>0</v>
      </c>
      <c r="BD94" s="1">
        <f>ROUND(AbsDiff!BD94,3)</f>
        <v>0</v>
      </c>
      <c r="BE94" s="1">
        <f>ROUND(AbsDiff!BE94,3)</f>
        <v>0</v>
      </c>
      <c r="BF94" s="1">
        <f>ROUND(AbsDiff!BF94,3)</f>
        <v>0</v>
      </c>
      <c r="BG94" s="1">
        <f>ROUND(AbsDiff!BG94,3)</f>
        <v>0</v>
      </c>
      <c r="BH94" s="1">
        <f>ROUND(AbsDiff!BH94,3)</f>
        <v>0</v>
      </c>
      <c r="BI94" s="1">
        <f>ROUND(AbsDiff!BI94,3)</f>
        <v>0</v>
      </c>
      <c r="BJ94" s="1">
        <f>ROUND(AbsDiff!BJ94,3)</f>
        <v>0</v>
      </c>
      <c r="BK94" s="1">
        <f>ROUND(AbsDiff!BK94,3)</f>
        <v>0</v>
      </c>
      <c r="BL94" s="1">
        <f>ROUND(AbsDiff!BL94,3)</f>
        <v>0</v>
      </c>
      <c r="BM94" s="1">
        <f>ROUND(AbsDiff!BM94,3)</f>
        <v>0</v>
      </c>
      <c r="BN94" s="1">
        <f>ROUND(AbsDiff!BN94,3)</f>
        <v>0</v>
      </c>
      <c r="BO94" s="1">
        <f>ROUND(AbsDiff!BO94,3)</f>
        <v>0</v>
      </c>
      <c r="BP94" s="1">
        <f>ROUND(AbsDiff!BP94,3)</f>
        <v>0</v>
      </c>
      <c r="BQ94" s="1">
        <f>ROUND(AbsDiff!BQ94,3)</f>
        <v>0</v>
      </c>
      <c r="BR94" s="1">
        <f>ROUND(AbsDiff!BR94,3)</f>
        <v>0</v>
      </c>
      <c r="BS94" s="1">
        <f>ROUND(AbsDiff!BS94,3)</f>
        <v>0</v>
      </c>
      <c r="BT94" s="1">
        <f>ROUND(AbsDiff!BT94,3)</f>
        <v>0</v>
      </c>
      <c r="BU94" s="1">
        <f>ROUND(AbsDiff!BU94,3)</f>
        <v>0</v>
      </c>
      <c r="BV94" s="1">
        <f>ROUND(AbsDiff!BV94,3)</f>
        <v>0</v>
      </c>
      <c r="BW94" s="1">
        <f>ROUND(AbsDiff!BW94,3)</f>
        <v>0</v>
      </c>
      <c r="BX94" s="1">
        <f>ROUND(AbsDiff!BX94,3)</f>
        <v>0</v>
      </c>
      <c r="BY94" s="1">
        <f>ROUND(AbsDiff!BY94,3)</f>
        <v>0</v>
      </c>
      <c r="BZ94" s="1">
        <f>ROUND(AbsDiff!BZ94,3)</f>
        <v>0</v>
      </c>
      <c r="CA94" s="1">
        <f>ROUND(AbsDiff!CA94,3)</f>
        <v>0</v>
      </c>
      <c r="CB94" s="1">
        <f>ROUND(AbsDiff!CB94,3)</f>
        <v>0</v>
      </c>
    </row>
    <row r="95" spans="1:80" x14ac:dyDescent="0.2">
      <c r="A95" s="1">
        <f>ROUND(AbsDiff!A95,3)</f>
        <v>0</v>
      </c>
      <c r="B95" s="1">
        <f>ROUND(AbsDiff!B95,3)</f>
        <v>0</v>
      </c>
      <c r="C95" s="1">
        <f>ROUND(AbsDiff!C95,3)</f>
        <v>0</v>
      </c>
      <c r="D95" s="1">
        <f>ROUND(AbsDiff!D95,3)</f>
        <v>0</v>
      </c>
      <c r="E95" s="1">
        <f>ROUND(AbsDiff!E95,3)</f>
        <v>1E-3</v>
      </c>
      <c r="F95" s="1">
        <f>ROUND(AbsDiff!F95,3)</f>
        <v>1E-3</v>
      </c>
      <c r="G95" s="1">
        <f>ROUND(AbsDiff!G95,3)</f>
        <v>1E-3</v>
      </c>
      <c r="H95" s="1">
        <f>ROUND(AbsDiff!H95,3)</f>
        <v>0</v>
      </c>
      <c r="I95" s="1">
        <f>ROUND(AbsDiff!I95,3)</f>
        <v>0</v>
      </c>
      <c r="J95" s="1">
        <f>ROUND(AbsDiff!J95,3)</f>
        <v>0</v>
      </c>
      <c r="K95" s="1">
        <f>ROUND(AbsDiff!K95,3)</f>
        <v>0</v>
      </c>
      <c r="L95" s="1">
        <f>ROUND(AbsDiff!L95,3)</f>
        <v>0</v>
      </c>
      <c r="M95" s="1">
        <f>ROUND(AbsDiff!M95,3)</f>
        <v>0</v>
      </c>
      <c r="N95" s="1">
        <f>ROUND(AbsDiff!N95,3)</f>
        <v>0</v>
      </c>
      <c r="O95" s="1">
        <f>ROUND(AbsDiff!O95,3)</f>
        <v>0</v>
      </c>
      <c r="P95" s="1">
        <f>ROUND(AbsDiff!P95,3)</f>
        <v>0</v>
      </c>
      <c r="Q95" s="1">
        <f>ROUND(AbsDiff!Q95,3)</f>
        <v>0</v>
      </c>
      <c r="R95" s="1">
        <f>ROUND(AbsDiff!R95,3)</f>
        <v>-3.0000000000000001E-3</v>
      </c>
      <c r="S95" s="1">
        <f>ROUND(AbsDiff!S95,3)</f>
        <v>0</v>
      </c>
      <c r="T95" s="1">
        <f>ROUND(AbsDiff!T95,3)</f>
        <v>0</v>
      </c>
      <c r="U95" s="1">
        <f>ROUND(AbsDiff!U95,3)</f>
        <v>0</v>
      </c>
      <c r="V95" s="1">
        <f>ROUND(AbsDiff!V95,3)</f>
        <v>0</v>
      </c>
      <c r="W95" s="1">
        <f>ROUND(AbsDiff!W95,3)</f>
        <v>0</v>
      </c>
      <c r="X95" s="1">
        <f>ROUND(AbsDiff!X95,3)</f>
        <v>0</v>
      </c>
      <c r="Y95" s="1">
        <f>ROUND(AbsDiff!Y95,3)</f>
        <v>0</v>
      </c>
      <c r="Z95" s="1">
        <f>ROUND(AbsDiff!Z95,3)</f>
        <v>0</v>
      </c>
      <c r="AA95" s="1">
        <f>ROUND(AbsDiff!AA95,3)</f>
        <v>0</v>
      </c>
      <c r="AB95" s="1">
        <f>ROUND(AbsDiff!AB95,3)</f>
        <v>0</v>
      </c>
      <c r="AC95" s="1">
        <f>ROUND(AbsDiff!AC95,3)</f>
        <v>0</v>
      </c>
      <c r="AD95" s="1">
        <f>ROUND(AbsDiff!AD95,3)</f>
        <v>0</v>
      </c>
      <c r="AE95" s="1">
        <f>ROUND(AbsDiff!AE95,3)</f>
        <v>0</v>
      </c>
      <c r="AF95" s="1">
        <f>ROUND(AbsDiff!AF95,3)</f>
        <v>0</v>
      </c>
      <c r="AG95" s="1">
        <f>ROUND(AbsDiff!AG95,3)</f>
        <v>0</v>
      </c>
      <c r="AH95" s="1">
        <f>ROUND(AbsDiff!AH95,3)</f>
        <v>0</v>
      </c>
      <c r="AI95" s="1">
        <f>ROUND(AbsDiff!AI95,3)</f>
        <v>0</v>
      </c>
      <c r="AJ95" s="1">
        <f>ROUND(AbsDiff!AJ95,3)</f>
        <v>0</v>
      </c>
      <c r="AK95" s="1">
        <f>ROUND(AbsDiff!AK95,3)</f>
        <v>0</v>
      </c>
      <c r="AL95" s="1">
        <f>ROUND(AbsDiff!AL95,3)</f>
        <v>0</v>
      </c>
      <c r="AM95" s="1">
        <f>ROUND(AbsDiff!AM95,3)</f>
        <v>0</v>
      </c>
      <c r="AN95" s="1">
        <f>ROUND(AbsDiff!AN95,3)</f>
        <v>0</v>
      </c>
      <c r="AO95" s="1">
        <f>ROUND(AbsDiff!AO95,3)</f>
        <v>0</v>
      </c>
      <c r="AP95" s="1">
        <f>ROUND(AbsDiff!AP95,3)</f>
        <v>0</v>
      </c>
      <c r="AQ95" s="1">
        <f>ROUND(AbsDiff!AQ95,3)</f>
        <v>0</v>
      </c>
      <c r="AR95" s="1">
        <f>ROUND(AbsDiff!AR95,3)</f>
        <v>0</v>
      </c>
      <c r="AS95" s="1">
        <f>ROUND(AbsDiff!AS95,3)</f>
        <v>0</v>
      </c>
      <c r="AT95" s="1">
        <f>ROUND(AbsDiff!AT95,3)</f>
        <v>0</v>
      </c>
      <c r="AU95" s="1">
        <f>ROUND(AbsDiff!AU95,3)</f>
        <v>0</v>
      </c>
      <c r="AV95" s="1" t="e">
        <f>ROUND(AbsDiff!AV95,3)</f>
        <v>#VALUE!</v>
      </c>
      <c r="AW95" s="1">
        <f>ROUND(AbsDiff!AW95,3)</f>
        <v>0</v>
      </c>
      <c r="AX95" s="1">
        <f>ROUND(AbsDiff!AX95,3)</f>
        <v>0</v>
      </c>
      <c r="AY95" s="1">
        <f>ROUND(AbsDiff!AY95,3)</f>
        <v>0</v>
      </c>
      <c r="AZ95" s="1">
        <f>ROUND(AbsDiff!AZ95,3)</f>
        <v>0</v>
      </c>
      <c r="BA95" s="1">
        <f>ROUND(AbsDiff!BA95,3)</f>
        <v>0</v>
      </c>
      <c r="BB95" s="1" t="e">
        <f>ROUND(AbsDiff!BB95,3)</f>
        <v>#VALUE!</v>
      </c>
      <c r="BC95" s="1">
        <f>ROUND(AbsDiff!BC95,3)</f>
        <v>0</v>
      </c>
      <c r="BD95" s="1">
        <f>ROUND(AbsDiff!BD95,3)</f>
        <v>0</v>
      </c>
      <c r="BE95" s="1">
        <f>ROUND(AbsDiff!BE95,3)</f>
        <v>0</v>
      </c>
      <c r="BF95" s="1">
        <f>ROUND(AbsDiff!BF95,3)</f>
        <v>0</v>
      </c>
      <c r="BG95" s="1">
        <f>ROUND(AbsDiff!BG95,3)</f>
        <v>0</v>
      </c>
      <c r="BH95" s="1">
        <f>ROUND(AbsDiff!BH95,3)</f>
        <v>0</v>
      </c>
      <c r="BI95" s="1">
        <f>ROUND(AbsDiff!BI95,3)</f>
        <v>0</v>
      </c>
      <c r="BJ95" s="1">
        <f>ROUND(AbsDiff!BJ95,3)</f>
        <v>0</v>
      </c>
      <c r="BK95" s="1">
        <f>ROUND(AbsDiff!BK95,3)</f>
        <v>0</v>
      </c>
      <c r="BL95" s="1">
        <f>ROUND(AbsDiff!BL95,3)</f>
        <v>0</v>
      </c>
      <c r="BM95" s="1">
        <f>ROUND(AbsDiff!BM95,3)</f>
        <v>0</v>
      </c>
      <c r="BN95" s="1">
        <f>ROUND(AbsDiff!BN95,3)</f>
        <v>0</v>
      </c>
      <c r="BO95" s="1">
        <f>ROUND(AbsDiff!BO95,3)</f>
        <v>0</v>
      </c>
      <c r="BP95" s="1">
        <f>ROUND(AbsDiff!BP95,3)</f>
        <v>0</v>
      </c>
      <c r="BQ95" s="1">
        <f>ROUND(AbsDiff!BQ95,3)</f>
        <v>0</v>
      </c>
      <c r="BR95" s="1">
        <f>ROUND(AbsDiff!BR95,3)</f>
        <v>0</v>
      </c>
      <c r="BS95" s="1">
        <f>ROUND(AbsDiff!BS95,3)</f>
        <v>0</v>
      </c>
      <c r="BT95" s="1">
        <f>ROUND(AbsDiff!BT95,3)</f>
        <v>0</v>
      </c>
      <c r="BU95" s="1">
        <f>ROUND(AbsDiff!BU95,3)</f>
        <v>0</v>
      </c>
      <c r="BV95" s="1">
        <f>ROUND(AbsDiff!BV95,3)</f>
        <v>0</v>
      </c>
      <c r="BW95" s="1">
        <f>ROUND(AbsDiff!BW95,3)</f>
        <v>0</v>
      </c>
      <c r="BX95" s="1">
        <f>ROUND(AbsDiff!BX95,3)</f>
        <v>0</v>
      </c>
      <c r="BY95" s="1">
        <f>ROUND(AbsDiff!BY95,3)</f>
        <v>0</v>
      </c>
      <c r="BZ95" s="1">
        <f>ROUND(AbsDiff!BZ95,3)</f>
        <v>0</v>
      </c>
      <c r="CA95" s="1">
        <f>ROUND(AbsDiff!CA95,3)</f>
        <v>0</v>
      </c>
      <c r="CB95" s="1">
        <f>ROUND(AbsDiff!CB95,3)</f>
        <v>0</v>
      </c>
    </row>
    <row r="96" spans="1:80" x14ac:dyDescent="0.2">
      <c r="A96" s="1">
        <f>ROUND(AbsDiff!A96,3)</f>
        <v>0</v>
      </c>
      <c r="B96" s="1">
        <f>ROUND(AbsDiff!B96,3)</f>
        <v>0</v>
      </c>
      <c r="C96" s="1">
        <f>ROUND(AbsDiff!C96,3)</f>
        <v>0</v>
      </c>
      <c r="D96" s="1">
        <f>ROUND(AbsDiff!D96,3)</f>
        <v>0</v>
      </c>
      <c r="E96" s="1">
        <f>ROUND(AbsDiff!E96,3)</f>
        <v>1E-3</v>
      </c>
      <c r="F96" s="1">
        <f>ROUND(AbsDiff!F96,3)</f>
        <v>1E-3</v>
      </c>
      <c r="G96" s="1">
        <f>ROUND(AbsDiff!G96,3)</f>
        <v>1E-3</v>
      </c>
      <c r="H96" s="1">
        <f>ROUND(AbsDiff!H96,3)</f>
        <v>0</v>
      </c>
      <c r="I96" s="1">
        <f>ROUND(AbsDiff!I96,3)</f>
        <v>0</v>
      </c>
      <c r="J96" s="1">
        <f>ROUND(AbsDiff!J96,3)</f>
        <v>0</v>
      </c>
      <c r="K96" s="1">
        <f>ROUND(AbsDiff!K96,3)</f>
        <v>0</v>
      </c>
      <c r="L96" s="1">
        <f>ROUND(AbsDiff!L96,3)</f>
        <v>0</v>
      </c>
      <c r="M96" s="1">
        <f>ROUND(AbsDiff!M96,3)</f>
        <v>0</v>
      </c>
      <c r="N96" s="1">
        <f>ROUND(AbsDiff!N96,3)</f>
        <v>0</v>
      </c>
      <c r="O96" s="1">
        <f>ROUND(AbsDiff!O96,3)</f>
        <v>0</v>
      </c>
      <c r="P96" s="1">
        <f>ROUND(AbsDiff!P96,3)</f>
        <v>0</v>
      </c>
      <c r="Q96" s="1">
        <f>ROUND(AbsDiff!Q96,3)</f>
        <v>0</v>
      </c>
      <c r="R96" s="1">
        <f>ROUND(AbsDiff!R96,3)</f>
        <v>-3.0000000000000001E-3</v>
      </c>
      <c r="S96" s="1">
        <f>ROUND(AbsDiff!S96,3)</f>
        <v>0</v>
      </c>
      <c r="T96" s="1">
        <f>ROUND(AbsDiff!T96,3)</f>
        <v>0</v>
      </c>
      <c r="U96" s="1">
        <f>ROUND(AbsDiff!U96,3)</f>
        <v>0</v>
      </c>
      <c r="V96" s="1">
        <f>ROUND(AbsDiff!V96,3)</f>
        <v>0</v>
      </c>
      <c r="W96" s="1">
        <f>ROUND(AbsDiff!W96,3)</f>
        <v>0</v>
      </c>
      <c r="X96" s="1">
        <f>ROUND(AbsDiff!X96,3)</f>
        <v>0</v>
      </c>
      <c r="Y96" s="1">
        <f>ROUND(AbsDiff!Y96,3)</f>
        <v>0</v>
      </c>
      <c r="Z96" s="1">
        <f>ROUND(AbsDiff!Z96,3)</f>
        <v>0</v>
      </c>
      <c r="AA96" s="1">
        <f>ROUND(AbsDiff!AA96,3)</f>
        <v>0</v>
      </c>
      <c r="AB96" s="1">
        <f>ROUND(AbsDiff!AB96,3)</f>
        <v>0</v>
      </c>
      <c r="AC96" s="1">
        <f>ROUND(AbsDiff!AC96,3)</f>
        <v>0</v>
      </c>
      <c r="AD96" s="1">
        <f>ROUND(AbsDiff!AD96,3)</f>
        <v>0</v>
      </c>
      <c r="AE96" s="1">
        <f>ROUND(AbsDiff!AE96,3)</f>
        <v>0</v>
      </c>
      <c r="AF96" s="1">
        <f>ROUND(AbsDiff!AF96,3)</f>
        <v>0</v>
      </c>
      <c r="AG96" s="1">
        <f>ROUND(AbsDiff!AG96,3)</f>
        <v>0</v>
      </c>
      <c r="AH96" s="1">
        <f>ROUND(AbsDiff!AH96,3)</f>
        <v>0</v>
      </c>
      <c r="AI96" s="1">
        <f>ROUND(AbsDiff!AI96,3)</f>
        <v>0</v>
      </c>
      <c r="AJ96" s="1">
        <f>ROUND(AbsDiff!AJ96,3)</f>
        <v>0</v>
      </c>
      <c r="AK96" s="1">
        <f>ROUND(AbsDiff!AK96,3)</f>
        <v>0</v>
      </c>
      <c r="AL96" s="1">
        <f>ROUND(AbsDiff!AL96,3)</f>
        <v>0</v>
      </c>
      <c r="AM96" s="1">
        <f>ROUND(AbsDiff!AM96,3)</f>
        <v>0</v>
      </c>
      <c r="AN96" s="1">
        <f>ROUND(AbsDiff!AN96,3)</f>
        <v>0</v>
      </c>
      <c r="AO96" s="1">
        <f>ROUND(AbsDiff!AO96,3)</f>
        <v>0</v>
      </c>
      <c r="AP96" s="1">
        <f>ROUND(AbsDiff!AP96,3)</f>
        <v>0</v>
      </c>
      <c r="AQ96" s="1">
        <f>ROUND(AbsDiff!AQ96,3)</f>
        <v>0</v>
      </c>
      <c r="AR96" s="1">
        <f>ROUND(AbsDiff!AR96,3)</f>
        <v>0</v>
      </c>
      <c r="AS96" s="1">
        <f>ROUND(AbsDiff!AS96,3)</f>
        <v>0</v>
      </c>
      <c r="AT96" s="1">
        <f>ROUND(AbsDiff!AT96,3)</f>
        <v>0</v>
      </c>
      <c r="AU96" s="1">
        <f>ROUND(AbsDiff!AU96,3)</f>
        <v>0</v>
      </c>
      <c r="AV96" s="1" t="e">
        <f>ROUND(AbsDiff!AV96,3)</f>
        <v>#VALUE!</v>
      </c>
      <c r="AW96" s="1">
        <f>ROUND(AbsDiff!AW96,3)</f>
        <v>0</v>
      </c>
      <c r="AX96" s="1">
        <f>ROUND(AbsDiff!AX96,3)</f>
        <v>0</v>
      </c>
      <c r="AY96" s="1">
        <f>ROUND(AbsDiff!AY96,3)</f>
        <v>0</v>
      </c>
      <c r="AZ96" s="1">
        <f>ROUND(AbsDiff!AZ96,3)</f>
        <v>0</v>
      </c>
      <c r="BA96" s="1">
        <f>ROUND(AbsDiff!BA96,3)</f>
        <v>0</v>
      </c>
      <c r="BB96" s="1" t="e">
        <f>ROUND(AbsDiff!BB96,3)</f>
        <v>#VALUE!</v>
      </c>
      <c r="BC96" s="1">
        <f>ROUND(AbsDiff!BC96,3)</f>
        <v>0</v>
      </c>
      <c r="BD96" s="1">
        <f>ROUND(AbsDiff!BD96,3)</f>
        <v>0</v>
      </c>
      <c r="BE96" s="1">
        <f>ROUND(AbsDiff!BE96,3)</f>
        <v>0</v>
      </c>
      <c r="BF96" s="1">
        <f>ROUND(AbsDiff!BF96,3)</f>
        <v>0</v>
      </c>
      <c r="BG96" s="1">
        <f>ROUND(AbsDiff!BG96,3)</f>
        <v>0</v>
      </c>
      <c r="BH96" s="1">
        <f>ROUND(AbsDiff!BH96,3)</f>
        <v>0</v>
      </c>
      <c r="BI96" s="1">
        <f>ROUND(AbsDiff!BI96,3)</f>
        <v>0</v>
      </c>
      <c r="BJ96" s="1">
        <f>ROUND(AbsDiff!BJ96,3)</f>
        <v>0</v>
      </c>
      <c r="BK96" s="1">
        <f>ROUND(AbsDiff!BK96,3)</f>
        <v>0</v>
      </c>
      <c r="BL96" s="1">
        <f>ROUND(AbsDiff!BL96,3)</f>
        <v>0</v>
      </c>
      <c r="BM96" s="1">
        <f>ROUND(AbsDiff!BM96,3)</f>
        <v>0</v>
      </c>
      <c r="BN96" s="1">
        <f>ROUND(AbsDiff!BN96,3)</f>
        <v>0</v>
      </c>
      <c r="BO96" s="1">
        <f>ROUND(AbsDiff!BO96,3)</f>
        <v>0</v>
      </c>
      <c r="BP96" s="1">
        <f>ROUND(AbsDiff!BP96,3)</f>
        <v>0</v>
      </c>
      <c r="BQ96" s="1">
        <f>ROUND(AbsDiff!BQ96,3)</f>
        <v>0</v>
      </c>
      <c r="BR96" s="1">
        <f>ROUND(AbsDiff!BR96,3)</f>
        <v>0</v>
      </c>
      <c r="BS96" s="1">
        <f>ROUND(AbsDiff!BS96,3)</f>
        <v>0</v>
      </c>
      <c r="BT96" s="1">
        <f>ROUND(AbsDiff!BT96,3)</f>
        <v>0</v>
      </c>
      <c r="BU96" s="1">
        <f>ROUND(AbsDiff!BU96,3)</f>
        <v>0</v>
      </c>
      <c r="BV96" s="1">
        <f>ROUND(AbsDiff!BV96,3)</f>
        <v>0</v>
      </c>
      <c r="BW96" s="1">
        <f>ROUND(AbsDiff!BW96,3)</f>
        <v>0</v>
      </c>
      <c r="BX96" s="1">
        <f>ROUND(AbsDiff!BX96,3)</f>
        <v>0</v>
      </c>
      <c r="BY96" s="1">
        <f>ROUND(AbsDiff!BY96,3)</f>
        <v>0</v>
      </c>
      <c r="BZ96" s="1">
        <f>ROUND(AbsDiff!BZ96,3)</f>
        <v>0</v>
      </c>
      <c r="CA96" s="1">
        <f>ROUND(AbsDiff!CA96,3)</f>
        <v>0</v>
      </c>
      <c r="CB96" s="1">
        <f>ROUND(AbsDiff!CB96,3)</f>
        <v>0</v>
      </c>
    </row>
    <row r="97" spans="1:80" x14ac:dyDescent="0.2">
      <c r="A97" s="1">
        <f>ROUND(AbsDiff!A97,3)</f>
        <v>0</v>
      </c>
      <c r="B97" s="1">
        <f>ROUND(AbsDiff!B97,3)</f>
        <v>0</v>
      </c>
      <c r="C97" s="1">
        <f>ROUND(AbsDiff!C97,3)</f>
        <v>0</v>
      </c>
      <c r="D97" s="1">
        <f>ROUND(AbsDiff!D97,3)</f>
        <v>0</v>
      </c>
      <c r="E97" s="1">
        <f>ROUND(AbsDiff!E97,3)</f>
        <v>1E-3</v>
      </c>
      <c r="F97" s="1">
        <f>ROUND(AbsDiff!F97,3)</f>
        <v>1E-3</v>
      </c>
      <c r="G97" s="1">
        <f>ROUND(AbsDiff!G97,3)</f>
        <v>1E-3</v>
      </c>
      <c r="H97" s="1">
        <f>ROUND(AbsDiff!H97,3)</f>
        <v>0</v>
      </c>
      <c r="I97" s="1">
        <f>ROUND(AbsDiff!I97,3)</f>
        <v>0</v>
      </c>
      <c r="J97" s="1">
        <f>ROUND(AbsDiff!J97,3)</f>
        <v>0</v>
      </c>
      <c r="K97" s="1">
        <f>ROUND(AbsDiff!K97,3)</f>
        <v>0</v>
      </c>
      <c r="L97" s="1">
        <f>ROUND(AbsDiff!L97,3)</f>
        <v>0</v>
      </c>
      <c r="M97" s="1">
        <f>ROUND(AbsDiff!M97,3)</f>
        <v>0</v>
      </c>
      <c r="N97" s="1">
        <f>ROUND(AbsDiff!N97,3)</f>
        <v>0</v>
      </c>
      <c r="O97" s="1">
        <f>ROUND(AbsDiff!O97,3)</f>
        <v>0</v>
      </c>
      <c r="P97" s="1">
        <f>ROUND(AbsDiff!P97,3)</f>
        <v>0</v>
      </c>
      <c r="Q97" s="1">
        <f>ROUND(AbsDiff!Q97,3)</f>
        <v>0</v>
      </c>
      <c r="R97" s="1">
        <f>ROUND(AbsDiff!R97,3)</f>
        <v>-2E-3</v>
      </c>
      <c r="S97" s="1">
        <f>ROUND(AbsDiff!S97,3)</f>
        <v>0</v>
      </c>
      <c r="T97" s="1">
        <f>ROUND(AbsDiff!T97,3)</f>
        <v>0</v>
      </c>
      <c r="U97" s="1">
        <f>ROUND(AbsDiff!U97,3)</f>
        <v>0</v>
      </c>
      <c r="V97" s="1">
        <f>ROUND(AbsDiff!V97,3)</f>
        <v>0</v>
      </c>
      <c r="W97" s="1">
        <f>ROUND(AbsDiff!W97,3)</f>
        <v>0</v>
      </c>
      <c r="X97" s="1">
        <f>ROUND(AbsDiff!X97,3)</f>
        <v>0</v>
      </c>
      <c r="Y97" s="1">
        <f>ROUND(AbsDiff!Y97,3)</f>
        <v>0</v>
      </c>
      <c r="Z97" s="1">
        <f>ROUND(AbsDiff!Z97,3)</f>
        <v>0</v>
      </c>
      <c r="AA97" s="1">
        <f>ROUND(AbsDiff!AA97,3)</f>
        <v>0</v>
      </c>
      <c r="AB97" s="1">
        <f>ROUND(AbsDiff!AB97,3)</f>
        <v>0</v>
      </c>
      <c r="AC97" s="1">
        <f>ROUND(AbsDiff!AC97,3)</f>
        <v>0</v>
      </c>
      <c r="AD97" s="1">
        <f>ROUND(AbsDiff!AD97,3)</f>
        <v>0</v>
      </c>
      <c r="AE97" s="1">
        <f>ROUND(AbsDiff!AE97,3)</f>
        <v>0</v>
      </c>
      <c r="AF97" s="1">
        <f>ROUND(AbsDiff!AF97,3)</f>
        <v>0</v>
      </c>
      <c r="AG97" s="1">
        <f>ROUND(AbsDiff!AG97,3)</f>
        <v>0</v>
      </c>
      <c r="AH97" s="1">
        <f>ROUND(AbsDiff!AH97,3)</f>
        <v>0</v>
      </c>
      <c r="AI97" s="1">
        <f>ROUND(AbsDiff!AI97,3)</f>
        <v>0</v>
      </c>
      <c r="AJ97" s="1">
        <f>ROUND(AbsDiff!AJ97,3)</f>
        <v>0</v>
      </c>
      <c r="AK97" s="1">
        <f>ROUND(AbsDiff!AK97,3)</f>
        <v>0</v>
      </c>
      <c r="AL97" s="1">
        <f>ROUND(AbsDiff!AL97,3)</f>
        <v>0</v>
      </c>
      <c r="AM97" s="1">
        <f>ROUND(AbsDiff!AM97,3)</f>
        <v>0</v>
      </c>
      <c r="AN97" s="1">
        <f>ROUND(AbsDiff!AN97,3)</f>
        <v>0</v>
      </c>
      <c r="AO97" s="1">
        <f>ROUND(AbsDiff!AO97,3)</f>
        <v>0</v>
      </c>
      <c r="AP97" s="1">
        <f>ROUND(AbsDiff!AP97,3)</f>
        <v>0</v>
      </c>
      <c r="AQ97" s="1">
        <f>ROUND(AbsDiff!AQ97,3)</f>
        <v>0</v>
      </c>
      <c r="AR97" s="1">
        <f>ROUND(AbsDiff!AR97,3)</f>
        <v>0</v>
      </c>
      <c r="AS97" s="1">
        <f>ROUND(AbsDiff!AS97,3)</f>
        <v>0</v>
      </c>
      <c r="AT97" s="1">
        <f>ROUND(AbsDiff!AT97,3)</f>
        <v>0</v>
      </c>
      <c r="AU97" s="1">
        <f>ROUND(AbsDiff!AU97,3)</f>
        <v>0</v>
      </c>
      <c r="AV97" s="1" t="e">
        <f>ROUND(AbsDiff!AV97,3)</f>
        <v>#VALUE!</v>
      </c>
      <c r="AW97" s="1">
        <f>ROUND(AbsDiff!AW97,3)</f>
        <v>0</v>
      </c>
      <c r="AX97" s="1">
        <f>ROUND(AbsDiff!AX97,3)</f>
        <v>0</v>
      </c>
      <c r="AY97" s="1">
        <f>ROUND(AbsDiff!AY97,3)</f>
        <v>0</v>
      </c>
      <c r="AZ97" s="1">
        <f>ROUND(AbsDiff!AZ97,3)</f>
        <v>0</v>
      </c>
      <c r="BA97" s="1">
        <f>ROUND(AbsDiff!BA97,3)</f>
        <v>0</v>
      </c>
      <c r="BB97" s="1" t="e">
        <f>ROUND(AbsDiff!BB97,3)</f>
        <v>#VALUE!</v>
      </c>
      <c r="BC97" s="1">
        <f>ROUND(AbsDiff!BC97,3)</f>
        <v>0</v>
      </c>
      <c r="BD97" s="1">
        <f>ROUND(AbsDiff!BD97,3)</f>
        <v>0</v>
      </c>
      <c r="BE97" s="1">
        <f>ROUND(AbsDiff!BE97,3)</f>
        <v>0</v>
      </c>
      <c r="BF97" s="1">
        <f>ROUND(AbsDiff!BF97,3)</f>
        <v>0</v>
      </c>
      <c r="BG97" s="1">
        <f>ROUND(AbsDiff!BG97,3)</f>
        <v>0</v>
      </c>
      <c r="BH97" s="1">
        <f>ROUND(AbsDiff!BH97,3)</f>
        <v>0</v>
      </c>
      <c r="BI97" s="1">
        <f>ROUND(AbsDiff!BI97,3)</f>
        <v>0</v>
      </c>
      <c r="BJ97" s="1">
        <f>ROUND(AbsDiff!BJ97,3)</f>
        <v>0</v>
      </c>
      <c r="BK97" s="1">
        <f>ROUND(AbsDiff!BK97,3)</f>
        <v>0</v>
      </c>
      <c r="BL97" s="1">
        <f>ROUND(AbsDiff!BL97,3)</f>
        <v>0</v>
      </c>
      <c r="BM97" s="1">
        <f>ROUND(AbsDiff!BM97,3)</f>
        <v>0</v>
      </c>
      <c r="BN97" s="1">
        <f>ROUND(AbsDiff!BN97,3)</f>
        <v>0</v>
      </c>
      <c r="BO97" s="1">
        <f>ROUND(AbsDiff!BO97,3)</f>
        <v>0</v>
      </c>
      <c r="BP97" s="1">
        <f>ROUND(AbsDiff!BP97,3)</f>
        <v>0</v>
      </c>
      <c r="BQ97" s="1">
        <f>ROUND(AbsDiff!BQ97,3)</f>
        <v>0</v>
      </c>
      <c r="BR97" s="1">
        <f>ROUND(AbsDiff!BR97,3)</f>
        <v>0</v>
      </c>
      <c r="BS97" s="1">
        <f>ROUND(AbsDiff!BS97,3)</f>
        <v>0</v>
      </c>
      <c r="BT97" s="1">
        <f>ROUND(AbsDiff!BT97,3)</f>
        <v>0</v>
      </c>
      <c r="BU97" s="1">
        <f>ROUND(AbsDiff!BU97,3)</f>
        <v>0</v>
      </c>
      <c r="BV97" s="1">
        <f>ROUND(AbsDiff!BV97,3)</f>
        <v>0</v>
      </c>
      <c r="BW97" s="1">
        <f>ROUND(AbsDiff!BW97,3)</f>
        <v>0</v>
      </c>
      <c r="BX97" s="1">
        <f>ROUND(AbsDiff!BX97,3)</f>
        <v>0</v>
      </c>
      <c r="BY97" s="1">
        <f>ROUND(AbsDiff!BY97,3)</f>
        <v>0</v>
      </c>
      <c r="BZ97" s="1">
        <f>ROUND(AbsDiff!BZ97,3)</f>
        <v>0</v>
      </c>
      <c r="CA97" s="1">
        <f>ROUND(AbsDiff!CA97,3)</f>
        <v>0</v>
      </c>
      <c r="CB97" s="1">
        <f>ROUND(AbsDiff!CB97,3)</f>
        <v>0</v>
      </c>
    </row>
    <row r="98" spans="1:80" x14ac:dyDescent="0.2">
      <c r="A98" s="1">
        <f>ROUND(AbsDiff!A98,3)</f>
        <v>0</v>
      </c>
      <c r="B98" s="1">
        <f>ROUND(AbsDiff!B98,3)</f>
        <v>0</v>
      </c>
      <c r="C98" s="1">
        <f>ROUND(AbsDiff!C98,3)</f>
        <v>0</v>
      </c>
      <c r="D98" s="1">
        <f>ROUND(AbsDiff!D98,3)</f>
        <v>1E-3</v>
      </c>
      <c r="E98" s="1">
        <f>ROUND(AbsDiff!E98,3)</f>
        <v>1E-3</v>
      </c>
      <c r="F98" s="1">
        <f>ROUND(AbsDiff!F98,3)</f>
        <v>1E-3</v>
      </c>
      <c r="G98" s="1">
        <f>ROUND(AbsDiff!G98,3)</f>
        <v>1E-3</v>
      </c>
      <c r="H98" s="1">
        <f>ROUND(AbsDiff!H98,3)</f>
        <v>0</v>
      </c>
      <c r="I98" s="1">
        <f>ROUND(AbsDiff!I98,3)</f>
        <v>0</v>
      </c>
      <c r="J98" s="1">
        <f>ROUND(AbsDiff!J98,3)</f>
        <v>0</v>
      </c>
      <c r="K98" s="1">
        <f>ROUND(AbsDiff!K98,3)</f>
        <v>0</v>
      </c>
      <c r="L98" s="1">
        <f>ROUND(AbsDiff!L98,3)</f>
        <v>0</v>
      </c>
      <c r="M98" s="1">
        <f>ROUND(AbsDiff!M98,3)</f>
        <v>0</v>
      </c>
      <c r="N98" s="1">
        <f>ROUND(AbsDiff!N98,3)</f>
        <v>0</v>
      </c>
      <c r="O98" s="1">
        <f>ROUND(AbsDiff!O98,3)</f>
        <v>0</v>
      </c>
      <c r="P98" s="1">
        <f>ROUND(AbsDiff!P98,3)</f>
        <v>0</v>
      </c>
      <c r="Q98" s="1">
        <f>ROUND(AbsDiff!Q98,3)</f>
        <v>0</v>
      </c>
      <c r="R98" s="1">
        <f>ROUND(AbsDiff!R98,3)</f>
        <v>-2E-3</v>
      </c>
      <c r="S98" s="1">
        <f>ROUND(AbsDiff!S98,3)</f>
        <v>0</v>
      </c>
      <c r="T98" s="1">
        <f>ROUND(AbsDiff!T98,3)</f>
        <v>0</v>
      </c>
      <c r="U98" s="1">
        <f>ROUND(AbsDiff!U98,3)</f>
        <v>0</v>
      </c>
      <c r="V98" s="1">
        <f>ROUND(AbsDiff!V98,3)</f>
        <v>0</v>
      </c>
      <c r="W98" s="1">
        <f>ROUND(AbsDiff!W98,3)</f>
        <v>0</v>
      </c>
      <c r="X98" s="1">
        <f>ROUND(AbsDiff!X98,3)</f>
        <v>0</v>
      </c>
      <c r="Y98" s="1">
        <f>ROUND(AbsDiff!Y98,3)</f>
        <v>0</v>
      </c>
      <c r="Z98" s="1">
        <f>ROUND(AbsDiff!Z98,3)</f>
        <v>0</v>
      </c>
      <c r="AA98" s="1">
        <f>ROUND(AbsDiff!AA98,3)</f>
        <v>0</v>
      </c>
      <c r="AB98" s="1">
        <f>ROUND(AbsDiff!AB98,3)</f>
        <v>0</v>
      </c>
      <c r="AC98" s="1">
        <f>ROUND(AbsDiff!AC98,3)</f>
        <v>0</v>
      </c>
      <c r="AD98" s="1">
        <f>ROUND(AbsDiff!AD98,3)</f>
        <v>0</v>
      </c>
      <c r="AE98" s="1">
        <f>ROUND(AbsDiff!AE98,3)</f>
        <v>0</v>
      </c>
      <c r="AF98" s="1">
        <f>ROUND(AbsDiff!AF98,3)</f>
        <v>0</v>
      </c>
      <c r="AG98" s="1">
        <f>ROUND(AbsDiff!AG98,3)</f>
        <v>0</v>
      </c>
      <c r="AH98" s="1">
        <f>ROUND(AbsDiff!AH98,3)</f>
        <v>0</v>
      </c>
      <c r="AI98" s="1">
        <f>ROUND(AbsDiff!AI98,3)</f>
        <v>0</v>
      </c>
      <c r="AJ98" s="1">
        <f>ROUND(AbsDiff!AJ98,3)</f>
        <v>0</v>
      </c>
      <c r="AK98" s="1">
        <f>ROUND(AbsDiff!AK98,3)</f>
        <v>0</v>
      </c>
      <c r="AL98" s="1">
        <f>ROUND(AbsDiff!AL98,3)</f>
        <v>0</v>
      </c>
      <c r="AM98" s="1">
        <f>ROUND(AbsDiff!AM98,3)</f>
        <v>0</v>
      </c>
      <c r="AN98" s="1">
        <f>ROUND(AbsDiff!AN98,3)</f>
        <v>0</v>
      </c>
      <c r="AO98" s="1">
        <f>ROUND(AbsDiff!AO98,3)</f>
        <v>0</v>
      </c>
      <c r="AP98" s="1">
        <f>ROUND(AbsDiff!AP98,3)</f>
        <v>0</v>
      </c>
      <c r="AQ98" s="1">
        <f>ROUND(AbsDiff!AQ98,3)</f>
        <v>0</v>
      </c>
      <c r="AR98" s="1">
        <f>ROUND(AbsDiff!AR98,3)</f>
        <v>0</v>
      </c>
      <c r="AS98" s="1">
        <f>ROUND(AbsDiff!AS98,3)</f>
        <v>0</v>
      </c>
      <c r="AT98" s="1">
        <f>ROUND(AbsDiff!AT98,3)</f>
        <v>0</v>
      </c>
      <c r="AU98" s="1">
        <f>ROUND(AbsDiff!AU98,3)</f>
        <v>0</v>
      </c>
      <c r="AV98" s="1" t="e">
        <f>ROUND(AbsDiff!AV98,3)</f>
        <v>#VALUE!</v>
      </c>
      <c r="AW98" s="1">
        <f>ROUND(AbsDiff!AW98,3)</f>
        <v>0</v>
      </c>
      <c r="AX98" s="1">
        <f>ROUND(AbsDiff!AX98,3)</f>
        <v>0</v>
      </c>
      <c r="AY98" s="1">
        <f>ROUND(AbsDiff!AY98,3)</f>
        <v>0</v>
      </c>
      <c r="AZ98" s="1">
        <f>ROUND(AbsDiff!AZ98,3)</f>
        <v>0</v>
      </c>
      <c r="BA98" s="1">
        <f>ROUND(AbsDiff!BA98,3)</f>
        <v>0</v>
      </c>
      <c r="BB98" s="1" t="e">
        <f>ROUND(AbsDiff!BB98,3)</f>
        <v>#VALUE!</v>
      </c>
      <c r="BC98" s="1">
        <f>ROUND(AbsDiff!BC98,3)</f>
        <v>0</v>
      </c>
      <c r="BD98" s="1">
        <f>ROUND(AbsDiff!BD98,3)</f>
        <v>0</v>
      </c>
      <c r="BE98" s="1">
        <f>ROUND(AbsDiff!BE98,3)</f>
        <v>0</v>
      </c>
      <c r="BF98" s="1">
        <f>ROUND(AbsDiff!BF98,3)</f>
        <v>0</v>
      </c>
      <c r="BG98" s="1">
        <f>ROUND(AbsDiff!BG98,3)</f>
        <v>0</v>
      </c>
      <c r="BH98" s="1">
        <f>ROUND(AbsDiff!BH98,3)</f>
        <v>0</v>
      </c>
      <c r="BI98" s="1">
        <f>ROUND(AbsDiff!BI98,3)</f>
        <v>0</v>
      </c>
      <c r="BJ98" s="1">
        <f>ROUND(AbsDiff!BJ98,3)</f>
        <v>0</v>
      </c>
      <c r="BK98" s="1">
        <f>ROUND(AbsDiff!BK98,3)</f>
        <v>0</v>
      </c>
      <c r="BL98" s="1">
        <f>ROUND(AbsDiff!BL98,3)</f>
        <v>0</v>
      </c>
      <c r="BM98" s="1">
        <f>ROUND(AbsDiff!BM98,3)</f>
        <v>0</v>
      </c>
      <c r="BN98" s="1">
        <f>ROUND(AbsDiff!BN98,3)</f>
        <v>0</v>
      </c>
      <c r="BO98" s="1">
        <f>ROUND(AbsDiff!BO98,3)</f>
        <v>0</v>
      </c>
      <c r="BP98" s="1">
        <f>ROUND(AbsDiff!BP98,3)</f>
        <v>0</v>
      </c>
      <c r="BQ98" s="1">
        <f>ROUND(AbsDiff!BQ98,3)</f>
        <v>0</v>
      </c>
      <c r="BR98" s="1">
        <f>ROUND(AbsDiff!BR98,3)</f>
        <v>0</v>
      </c>
      <c r="BS98" s="1">
        <f>ROUND(AbsDiff!BS98,3)</f>
        <v>0</v>
      </c>
      <c r="BT98" s="1">
        <f>ROUND(AbsDiff!BT98,3)</f>
        <v>0</v>
      </c>
      <c r="BU98" s="1">
        <f>ROUND(AbsDiff!BU98,3)</f>
        <v>0</v>
      </c>
      <c r="BV98" s="1">
        <f>ROUND(AbsDiff!BV98,3)</f>
        <v>0</v>
      </c>
      <c r="BW98" s="1">
        <f>ROUND(AbsDiff!BW98,3)</f>
        <v>0</v>
      </c>
      <c r="BX98" s="1">
        <f>ROUND(AbsDiff!BX98,3)</f>
        <v>0</v>
      </c>
      <c r="BY98" s="1">
        <f>ROUND(AbsDiff!BY98,3)</f>
        <v>0</v>
      </c>
      <c r="BZ98" s="1">
        <f>ROUND(AbsDiff!BZ98,3)</f>
        <v>0</v>
      </c>
      <c r="CA98" s="1">
        <f>ROUND(AbsDiff!CA98,3)</f>
        <v>0</v>
      </c>
      <c r="CB98" s="1">
        <f>ROUND(AbsDiff!CB98,3)</f>
        <v>0</v>
      </c>
    </row>
    <row r="99" spans="1:80" x14ac:dyDescent="0.2">
      <c r="A99" s="1">
        <f>ROUND(AbsDiff!A99,3)</f>
        <v>0</v>
      </c>
      <c r="B99" s="1">
        <f>ROUND(AbsDiff!B99,3)</f>
        <v>0</v>
      </c>
      <c r="C99" s="1">
        <f>ROUND(AbsDiff!C99,3)</f>
        <v>0</v>
      </c>
      <c r="D99" s="1">
        <f>ROUND(AbsDiff!D99,3)</f>
        <v>1E-3</v>
      </c>
      <c r="E99" s="1">
        <f>ROUND(AbsDiff!E99,3)</f>
        <v>1E-3</v>
      </c>
      <c r="F99" s="1">
        <f>ROUND(AbsDiff!F99,3)</f>
        <v>1E-3</v>
      </c>
      <c r="G99" s="1">
        <f>ROUND(AbsDiff!G99,3)</f>
        <v>1E-3</v>
      </c>
      <c r="H99" s="1">
        <f>ROUND(AbsDiff!H99,3)</f>
        <v>0</v>
      </c>
      <c r="I99" s="1">
        <f>ROUND(AbsDiff!I99,3)</f>
        <v>0</v>
      </c>
      <c r="J99" s="1">
        <f>ROUND(AbsDiff!J99,3)</f>
        <v>0</v>
      </c>
      <c r="K99" s="1">
        <f>ROUND(AbsDiff!K99,3)</f>
        <v>0</v>
      </c>
      <c r="L99" s="1">
        <f>ROUND(AbsDiff!L99,3)</f>
        <v>0</v>
      </c>
      <c r="M99" s="1">
        <f>ROUND(AbsDiff!M99,3)</f>
        <v>0</v>
      </c>
      <c r="N99" s="1">
        <f>ROUND(AbsDiff!N99,3)</f>
        <v>0</v>
      </c>
      <c r="O99" s="1">
        <f>ROUND(AbsDiff!O99,3)</f>
        <v>0</v>
      </c>
      <c r="P99" s="1">
        <f>ROUND(AbsDiff!P99,3)</f>
        <v>0</v>
      </c>
      <c r="Q99" s="1">
        <f>ROUND(AbsDiff!Q99,3)</f>
        <v>0</v>
      </c>
      <c r="R99" s="1">
        <f>ROUND(AbsDiff!R99,3)</f>
        <v>-2E-3</v>
      </c>
      <c r="S99" s="1">
        <f>ROUND(AbsDiff!S99,3)</f>
        <v>0</v>
      </c>
      <c r="T99" s="1">
        <f>ROUND(AbsDiff!T99,3)</f>
        <v>0</v>
      </c>
      <c r="U99" s="1">
        <f>ROUND(AbsDiff!U99,3)</f>
        <v>0</v>
      </c>
      <c r="V99" s="1">
        <f>ROUND(AbsDiff!V99,3)</f>
        <v>0</v>
      </c>
      <c r="W99" s="1">
        <f>ROUND(AbsDiff!W99,3)</f>
        <v>0</v>
      </c>
      <c r="X99" s="1">
        <f>ROUND(AbsDiff!X99,3)</f>
        <v>0</v>
      </c>
      <c r="Y99" s="1">
        <f>ROUND(AbsDiff!Y99,3)</f>
        <v>0</v>
      </c>
      <c r="Z99" s="1">
        <f>ROUND(AbsDiff!Z99,3)</f>
        <v>0</v>
      </c>
      <c r="AA99" s="1">
        <f>ROUND(AbsDiff!AA99,3)</f>
        <v>0</v>
      </c>
      <c r="AB99" s="1">
        <f>ROUND(AbsDiff!AB99,3)</f>
        <v>0</v>
      </c>
      <c r="AC99" s="1">
        <f>ROUND(AbsDiff!AC99,3)</f>
        <v>0</v>
      </c>
      <c r="AD99" s="1">
        <f>ROUND(AbsDiff!AD99,3)</f>
        <v>0</v>
      </c>
      <c r="AE99" s="1">
        <f>ROUND(AbsDiff!AE99,3)</f>
        <v>0</v>
      </c>
      <c r="AF99" s="1">
        <f>ROUND(AbsDiff!AF99,3)</f>
        <v>0</v>
      </c>
      <c r="AG99" s="1">
        <f>ROUND(AbsDiff!AG99,3)</f>
        <v>0</v>
      </c>
      <c r="AH99" s="1">
        <f>ROUND(AbsDiff!AH99,3)</f>
        <v>0</v>
      </c>
      <c r="AI99" s="1">
        <f>ROUND(AbsDiff!AI99,3)</f>
        <v>0</v>
      </c>
      <c r="AJ99" s="1">
        <f>ROUND(AbsDiff!AJ99,3)</f>
        <v>0</v>
      </c>
      <c r="AK99" s="1">
        <f>ROUND(AbsDiff!AK99,3)</f>
        <v>0</v>
      </c>
      <c r="AL99" s="1">
        <f>ROUND(AbsDiff!AL99,3)</f>
        <v>0</v>
      </c>
      <c r="AM99" s="1">
        <f>ROUND(AbsDiff!AM99,3)</f>
        <v>0</v>
      </c>
      <c r="AN99" s="1">
        <f>ROUND(AbsDiff!AN99,3)</f>
        <v>0</v>
      </c>
      <c r="AO99" s="1">
        <f>ROUND(AbsDiff!AO99,3)</f>
        <v>0</v>
      </c>
      <c r="AP99" s="1">
        <f>ROUND(AbsDiff!AP99,3)</f>
        <v>0</v>
      </c>
      <c r="AQ99" s="1">
        <f>ROUND(AbsDiff!AQ99,3)</f>
        <v>0</v>
      </c>
      <c r="AR99" s="1">
        <f>ROUND(AbsDiff!AR99,3)</f>
        <v>0</v>
      </c>
      <c r="AS99" s="1">
        <f>ROUND(AbsDiff!AS99,3)</f>
        <v>0</v>
      </c>
      <c r="AT99" s="1">
        <f>ROUND(AbsDiff!AT99,3)</f>
        <v>0</v>
      </c>
      <c r="AU99" s="1">
        <f>ROUND(AbsDiff!AU99,3)</f>
        <v>0</v>
      </c>
      <c r="AV99" s="1" t="e">
        <f>ROUND(AbsDiff!AV99,3)</f>
        <v>#VALUE!</v>
      </c>
      <c r="AW99" s="1">
        <f>ROUND(AbsDiff!AW99,3)</f>
        <v>0</v>
      </c>
      <c r="AX99" s="1">
        <f>ROUND(AbsDiff!AX99,3)</f>
        <v>0</v>
      </c>
      <c r="AY99" s="1">
        <f>ROUND(AbsDiff!AY99,3)</f>
        <v>0</v>
      </c>
      <c r="AZ99" s="1">
        <f>ROUND(AbsDiff!AZ99,3)</f>
        <v>0</v>
      </c>
      <c r="BA99" s="1">
        <f>ROUND(AbsDiff!BA99,3)</f>
        <v>0</v>
      </c>
      <c r="BB99" s="1" t="e">
        <f>ROUND(AbsDiff!BB99,3)</f>
        <v>#VALUE!</v>
      </c>
      <c r="BC99" s="1">
        <f>ROUND(AbsDiff!BC99,3)</f>
        <v>0</v>
      </c>
      <c r="BD99" s="1">
        <f>ROUND(AbsDiff!BD99,3)</f>
        <v>0</v>
      </c>
      <c r="BE99" s="1">
        <f>ROUND(AbsDiff!BE99,3)</f>
        <v>0</v>
      </c>
      <c r="BF99" s="1">
        <f>ROUND(AbsDiff!BF99,3)</f>
        <v>0</v>
      </c>
      <c r="BG99" s="1">
        <f>ROUND(AbsDiff!BG99,3)</f>
        <v>0</v>
      </c>
      <c r="BH99" s="1">
        <f>ROUND(AbsDiff!BH99,3)</f>
        <v>0</v>
      </c>
      <c r="BI99" s="1">
        <f>ROUND(AbsDiff!BI99,3)</f>
        <v>0</v>
      </c>
      <c r="BJ99" s="1">
        <f>ROUND(AbsDiff!BJ99,3)</f>
        <v>0</v>
      </c>
      <c r="BK99" s="1">
        <f>ROUND(AbsDiff!BK99,3)</f>
        <v>0</v>
      </c>
      <c r="BL99" s="1">
        <f>ROUND(AbsDiff!BL99,3)</f>
        <v>0</v>
      </c>
      <c r="BM99" s="1">
        <f>ROUND(AbsDiff!BM99,3)</f>
        <v>0</v>
      </c>
      <c r="BN99" s="1">
        <f>ROUND(AbsDiff!BN99,3)</f>
        <v>0</v>
      </c>
      <c r="BO99" s="1">
        <f>ROUND(AbsDiff!BO99,3)</f>
        <v>0</v>
      </c>
      <c r="BP99" s="1">
        <f>ROUND(AbsDiff!BP99,3)</f>
        <v>0</v>
      </c>
      <c r="BQ99" s="1">
        <f>ROUND(AbsDiff!BQ99,3)</f>
        <v>0</v>
      </c>
      <c r="BR99" s="1">
        <f>ROUND(AbsDiff!BR99,3)</f>
        <v>0</v>
      </c>
      <c r="BS99" s="1">
        <f>ROUND(AbsDiff!BS99,3)</f>
        <v>0</v>
      </c>
      <c r="BT99" s="1">
        <f>ROUND(AbsDiff!BT99,3)</f>
        <v>0</v>
      </c>
      <c r="BU99" s="1">
        <f>ROUND(AbsDiff!BU99,3)</f>
        <v>0</v>
      </c>
      <c r="BV99" s="1">
        <f>ROUND(AbsDiff!BV99,3)</f>
        <v>0</v>
      </c>
      <c r="BW99" s="1">
        <f>ROUND(AbsDiff!BW99,3)</f>
        <v>0</v>
      </c>
      <c r="BX99" s="1">
        <f>ROUND(AbsDiff!BX99,3)</f>
        <v>0</v>
      </c>
      <c r="BY99" s="1">
        <f>ROUND(AbsDiff!BY99,3)</f>
        <v>0</v>
      </c>
      <c r="BZ99" s="1">
        <f>ROUND(AbsDiff!BZ99,3)</f>
        <v>0</v>
      </c>
      <c r="CA99" s="1">
        <f>ROUND(AbsDiff!CA99,3)</f>
        <v>0</v>
      </c>
      <c r="CB99" s="1">
        <f>ROUND(AbsDiff!CB99,3)</f>
        <v>0</v>
      </c>
    </row>
    <row r="100" spans="1:80" x14ac:dyDescent="0.2">
      <c r="A100" s="1">
        <f>ROUND(AbsDiff!A100,3)</f>
        <v>0</v>
      </c>
      <c r="B100" s="1">
        <f>ROUND(AbsDiff!B100,3)</f>
        <v>0</v>
      </c>
      <c r="C100" s="1">
        <f>ROUND(AbsDiff!C100,3)</f>
        <v>0</v>
      </c>
      <c r="D100" s="1">
        <f>ROUND(AbsDiff!D100,3)</f>
        <v>1E-3</v>
      </c>
      <c r="E100" s="1">
        <f>ROUND(AbsDiff!E100,3)</f>
        <v>1E-3</v>
      </c>
      <c r="F100" s="1">
        <f>ROUND(AbsDiff!F100,3)</f>
        <v>1E-3</v>
      </c>
      <c r="G100" s="1">
        <f>ROUND(AbsDiff!G100,3)</f>
        <v>1E-3</v>
      </c>
      <c r="H100" s="1">
        <f>ROUND(AbsDiff!H100,3)</f>
        <v>0</v>
      </c>
      <c r="I100" s="1">
        <f>ROUND(AbsDiff!I100,3)</f>
        <v>0</v>
      </c>
      <c r="J100" s="1">
        <f>ROUND(AbsDiff!J100,3)</f>
        <v>0</v>
      </c>
      <c r="K100" s="1">
        <f>ROUND(AbsDiff!K100,3)</f>
        <v>0</v>
      </c>
      <c r="L100" s="1">
        <f>ROUND(AbsDiff!L100,3)</f>
        <v>0</v>
      </c>
      <c r="M100" s="1">
        <f>ROUND(AbsDiff!M100,3)</f>
        <v>0</v>
      </c>
      <c r="N100" s="1">
        <f>ROUND(AbsDiff!N100,3)</f>
        <v>0</v>
      </c>
      <c r="O100" s="1">
        <f>ROUND(AbsDiff!O100,3)</f>
        <v>0</v>
      </c>
      <c r="P100" s="1">
        <f>ROUND(AbsDiff!P100,3)</f>
        <v>0</v>
      </c>
      <c r="Q100" s="1">
        <f>ROUND(AbsDiff!Q100,3)</f>
        <v>0</v>
      </c>
      <c r="R100" s="1">
        <f>ROUND(AbsDiff!R100,3)</f>
        <v>-2E-3</v>
      </c>
      <c r="S100" s="1">
        <f>ROUND(AbsDiff!S100,3)</f>
        <v>0</v>
      </c>
      <c r="T100" s="1">
        <f>ROUND(AbsDiff!T100,3)</f>
        <v>0</v>
      </c>
      <c r="U100" s="1">
        <f>ROUND(AbsDiff!U100,3)</f>
        <v>0</v>
      </c>
      <c r="V100" s="1">
        <f>ROUND(AbsDiff!V100,3)</f>
        <v>0</v>
      </c>
      <c r="W100" s="1">
        <f>ROUND(AbsDiff!W100,3)</f>
        <v>0</v>
      </c>
      <c r="X100" s="1">
        <f>ROUND(AbsDiff!X100,3)</f>
        <v>0</v>
      </c>
      <c r="Y100" s="1">
        <f>ROUND(AbsDiff!Y100,3)</f>
        <v>0</v>
      </c>
      <c r="Z100" s="1">
        <f>ROUND(AbsDiff!Z100,3)</f>
        <v>0</v>
      </c>
      <c r="AA100" s="1">
        <f>ROUND(AbsDiff!AA100,3)</f>
        <v>0</v>
      </c>
      <c r="AB100" s="1">
        <f>ROUND(AbsDiff!AB100,3)</f>
        <v>0</v>
      </c>
      <c r="AC100" s="1">
        <f>ROUND(AbsDiff!AC100,3)</f>
        <v>0</v>
      </c>
      <c r="AD100" s="1">
        <f>ROUND(AbsDiff!AD100,3)</f>
        <v>0</v>
      </c>
      <c r="AE100" s="1">
        <f>ROUND(AbsDiff!AE100,3)</f>
        <v>0</v>
      </c>
      <c r="AF100" s="1">
        <f>ROUND(AbsDiff!AF100,3)</f>
        <v>0</v>
      </c>
      <c r="AG100" s="1">
        <f>ROUND(AbsDiff!AG100,3)</f>
        <v>0</v>
      </c>
      <c r="AH100" s="1">
        <f>ROUND(AbsDiff!AH100,3)</f>
        <v>0</v>
      </c>
      <c r="AI100" s="1">
        <f>ROUND(AbsDiff!AI100,3)</f>
        <v>0</v>
      </c>
      <c r="AJ100" s="1">
        <f>ROUND(AbsDiff!AJ100,3)</f>
        <v>0</v>
      </c>
      <c r="AK100" s="1">
        <f>ROUND(AbsDiff!AK100,3)</f>
        <v>0</v>
      </c>
      <c r="AL100" s="1">
        <f>ROUND(AbsDiff!AL100,3)</f>
        <v>0</v>
      </c>
      <c r="AM100" s="1">
        <f>ROUND(AbsDiff!AM100,3)</f>
        <v>0</v>
      </c>
      <c r="AN100" s="1">
        <f>ROUND(AbsDiff!AN100,3)</f>
        <v>0</v>
      </c>
      <c r="AO100" s="1">
        <f>ROUND(AbsDiff!AO100,3)</f>
        <v>0</v>
      </c>
      <c r="AP100" s="1">
        <f>ROUND(AbsDiff!AP100,3)</f>
        <v>0</v>
      </c>
      <c r="AQ100" s="1">
        <f>ROUND(AbsDiff!AQ100,3)</f>
        <v>0</v>
      </c>
      <c r="AR100" s="1">
        <f>ROUND(AbsDiff!AR100,3)</f>
        <v>0</v>
      </c>
      <c r="AS100" s="1">
        <f>ROUND(AbsDiff!AS100,3)</f>
        <v>0</v>
      </c>
      <c r="AT100" s="1">
        <f>ROUND(AbsDiff!AT100,3)</f>
        <v>0</v>
      </c>
      <c r="AU100" s="1">
        <f>ROUND(AbsDiff!AU100,3)</f>
        <v>0</v>
      </c>
      <c r="AV100" s="1" t="e">
        <f>ROUND(AbsDiff!AV100,3)</f>
        <v>#VALUE!</v>
      </c>
      <c r="AW100" s="1">
        <f>ROUND(AbsDiff!AW100,3)</f>
        <v>0</v>
      </c>
      <c r="AX100" s="1">
        <f>ROUND(AbsDiff!AX100,3)</f>
        <v>0</v>
      </c>
      <c r="AY100" s="1">
        <f>ROUND(AbsDiff!AY100,3)</f>
        <v>0</v>
      </c>
      <c r="AZ100" s="1">
        <f>ROUND(AbsDiff!AZ100,3)</f>
        <v>0</v>
      </c>
      <c r="BA100" s="1">
        <f>ROUND(AbsDiff!BA100,3)</f>
        <v>0</v>
      </c>
      <c r="BB100" s="1" t="e">
        <f>ROUND(AbsDiff!BB100,3)</f>
        <v>#VALUE!</v>
      </c>
      <c r="BC100" s="1">
        <f>ROUND(AbsDiff!BC100,3)</f>
        <v>0</v>
      </c>
      <c r="BD100" s="1">
        <f>ROUND(AbsDiff!BD100,3)</f>
        <v>0</v>
      </c>
      <c r="BE100" s="1">
        <f>ROUND(AbsDiff!BE100,3)</f>
        <v>0</v>
      </c>
      <c r="BF100" s="1">
        <f>ROUND(AbsDiff!BF100,3)</f>
        <v>0</v>
      </c>
      <c r="BG100" s="1">
        <f>ROUND(AbsDiff!BG100,3)</f>
        <v>0</v>
      </c>
      <c r="BH100" s="1">
        <f>ROUND(AbsDiff!BH100,3)</f>
        <v>0</v>
      </c>
      <c r="BI100" s="1">
        <f>ROUND(AbsDiff!BI100,3)</f>
        <v>0</v>
      </c>
      <c r="BJ100" s="1">
        <f>ROUND(AbsDiff!BJ100,3)</f>
        <v>0</v>
      </c>
      <c r="BK100" s="1">
        <f>ROUND(AbsDiff!BK100,3)</f>
        <v>0</v>
      </c>
      <c r="BL100" s="1">
        <f>ROUND(AbsDiff!BL100,3)</f>
        <v>0</v>
      </c>
      <c r="BM100" s="1">
        <f>ROUND(AbsDiff!BM100,3)</f>
        <v>0</v>
      </c>
      <c r="BN100" s="1">
        <f>ROUND(AbsDiff!BN100,3)</f>
        <v>0</v>
      </c>
      <c r="BO100" s="1">
        <f>ROUND(AbsDiff!BO100,3)</f>
        <v>0</v>
      </c>
      <c r="BP100" s="1">
        <f>ROUND(AbsDiff!BP100,3)</f>
        <v>0</v>
      </c>
      <c r="BQ100" s="1">
        <f>ROUND(AbsDiff!BQ100,3)</f>
        <v>0</v>
      </c>
      <c r="BR100" s="1">
        <f>ROUND(AbsDiff!BR100,3)</f>
        <v>0</v>
      </c>
      <c r="BS100" s="1">
        <f>ROUND(AbsDiff!BS100,3)</f>
        <v>0</v>
      </c>
      <c r="BT100" s="1">
        <f>ROUND(AbsDiff!BT100,3)</f>
        <v>0</v>
      </c>
      <c r="BU100" s="1">
        <f>ROUND(AbsDiff!BU100,3)</f>
        <v>0</v>
      </c>
      <c r="BV100" s="1">
        <f>ROUND(AbsDiff!BV100,3)</f>
        <v>0</v>
      </c>
      <c r="BW100" s="1">
        <f>ROUND(AbsDiff!BW100,3)</f>
        <v>0</v>
      </c>
      <c r="BX100" s="1">
        <f>ROUND(AbsDiff!BX100,3)</f>
        <v>0</v>
      </c>
      <c r="BY100" s="1">
        <f>ROUND(AbsDiff!BY100,3)</f>
        <v>0</v>
      </c>
      <c r="BZ100" s="1">
        <f>ROUND(AbsDiff!BZ100,3)</f>
        <v>0</v>
      </c>
      <c r="CA100" s="1">
        <f>ROUND(AbsDiff!CA100,3)</f>
        <v>0</v>
      </c>
      <c r="CB100" s="1">
        <f>ROUND(AbsDiff!CB100,3)</f>
        <v>0</v>
      </c>
    </row>
    <row r="101" spans="1:80" x14ac:dyDescent="0.2">
      <c r="A101" s="1">
        <f>ROUND(AbsDiff!A101,3)</f>
        <v>0</v>
      </c>
      <c r="B101" s="1">
        <f>ROUND(AbsDiff!B101,3)</f>
        <v>0</v>
      </c>
      <c r="C101" s="1">
        <f>ROUND(AbsDiff!C101,3)</f>
        <v>0</v>
      </c>
      <c r="D101" s="1">
        <f>ROUND(AbsDiff!D101,3)</f>
        <v>1E-3</v>
      </c>
      <c r="E101" s="1">
        <f>ROUND(AbsDiff!E101,3)</f>
        <v>1E-3</v>
      </c>
      <c r="F101" s="1">
        <f>ROUND(AbsDiff!F101,3)</f>
        <v>1E-3</v>
      </c>
      <c r="G101" s="1">
        <f>ROUND(AbsDiff!G101,3)</f>
        <v>1E-3</v>
      </c>
      <c r="H101" s="1">
        <f>ROUND(AbsDiff!H101,3)</f>
        <v>0</v>
      </c>
      <c r="I101" s="1">
        <f>ROUND(AbsDiff!I101,3)</f>
        <v>0</v>
      </c>
      <c r="J101" s="1">
        <f>ROUND(AbsDiff!J101,3)</f>
        <v>0</v>
      </c>
      <c r="K101" s="1">
        <f>ROUND(AbsDiff!K101,3)</f>
        <v>0</v>
      </c>
      <c r="L101" s="1">
        <f>ROUND(AbsDiff!L101,3)</f>
        <v>0</v>
      </c>
      <c r="M101" s="1">
        <f>ROUND(AbsDiff!M101,3)</f>
        <v>0</v>
      </c>
      <c r="N101" s="1">
        <f>ROUND(AbsDiff!N101,3)</f>
        <v>0</v>
      </c>
      <c r="O101" s="1">
        <f>ROUND(AbsDiff!O101,3)</f>
        <v>0</v>
      </c>
      <c r="P101" s="1">
        <f>ROUND(AbsDiff!P101,3)</f>
        <v>0</v>
      </c>
      <c r="Q101" s="1">
        <f>ROUND(AbsDiff!Q101,3)</f>
        <v>0</v>
      </c>
      <c r="R101" s="1">
        <f>ROUND(AbsDiff!R101,3)</f>
        <v>-2E-3</v>
      </c>
      <c r="S101" s="1">
        <f>ROUND(AbsDiff!S101,3)</f>
        <v>0</v>
      </c>
      <c r="T101" s="1">
        <f>ROUND(AbsDiff!T101,3)</f>
        <v>0</v>
      </c>
      <c r="U101" s="1">
        <f>ROUND(AbsDiff!U101,3)</f>
        <v>0</v>
      </c>
      <c r="V101" s="1">
        <f>ROUND(AbsDiff!V101,3)</f>
        <v>0</v>
      </c>
      <c r="W101" s="1">
        <f>ROUND(AbsDiff!W101,3)</f>
        <v>0</v>
      </c>
      <c r="X101" s="1">
        <f>ROUND(AbsDiff!X101,3)</f>
        <v>0</v>
      </c>
      <c r="Y101" s="1">
        <f>ROUND(AbsDiff!Y101,3)</f>
        <v>0</v>
      </c>
      <c r="Z101" s="1">
        <f>ROUND(AbsDiff!Z101,3)</f>
        <v>0</v>
      </c>
      <c r="AA101" s="1">
        <f>ROUND(AbsDiff!AA101,3)</f>
        <v>0</v>
      </c>
      <c r="AB101" s="1">
        <f>ROUND(AbsDiff!AB101,3)</f>
        <v>0</v>
      </c>
      <c r="AC101" s="1">
        <f>ROUND(AbsDiff!AC101,3)</f>
        <v>0</v>
      </c>
      <c r="AD101" s="1">
        <f>ROUND(AbsDiff!AD101,3)</f>
        <v>0</v>
      </c>
      <c r="AE101" s="1">
        <f>ROUND(AbsDiff!AE101,3)</f>
        <v>0</v>
      </c>
      <c r="AF101" s="1">
        <f>ROUND(AbsDiff!AF101,3)</f>
        <v>0</v>
      </c>
      <c r="AG101" s="1">
        <f>ROUND(AbsDiff!AG101,3)</f>
        <v>0</v>
      </c>
      <c r="AH101" s="1">
        <f>ROUND(AbsDiff!AH101,3)</f>
        <v>0</v>
      </c>
      <c r="AI101" s="1">
        <f>ROUND(AbsDiff!AI101,3)</f>
        <v>0</v>
      </c>
      <c r="AJ101" s="1">
        <f>ROUND(AbsDiff!AJ101,3)</f>
        <v>0</v>
      </c>
      <c r="AK101" s="1">
        <f>ROUND(AbsDiff!AK101,3)</f>
        <v>0</v>
      </c>
      <c r="AL101" s="1">
        <f>ROUND(AbsDiff!AL101,3)</f>
        <v>0</v>
      </c>
      <c r="AM101" s="1">
        <f>ROUND(AbsDiff!AM101,3)</f>
        <v>0</v>
      </c>
      <c r="AN101" s="1">
        <f>ROUND(AbsDiff!AN101,3)</f>
        <v>0</v>
      </c>
      <c r="AO101" s="1">
        <f>ROUND(AbsDiff!AO101,3)</f>
        <v>0</v>
      </c>
      <c r="AP101" s="1">
        <f>ROUND(AbsDiff!AP101,3)</f>
        <v>0</v>
      </c>
      <c r="AQ101" s="1">
        <f>ROUND(AbsDiff!AQ101,3)</f>
        <v>0</v>
      </c>
      <c r="AR101" s="1">
        <f>ROUND(AbsDiff!AR101,3)</f>
        <v>0</v>
      </c>
      <c r="AS101" s="1">
        <f>ROUND(AbsDiff!AS101,3)</f>
        <v>0</v>
      </c>
      <c r="AT101" s="1">
        <f>ROUND(AbsDiff!AT101,3)</f>
        <v>0</v>
      </c>
      <c r="AU101" s="1">
        <f>ROUND(AbsDiff!AU101,3)</f>
        <v>0</v>
      </c>
      <c r="AV101" s="1" t="e">
        <f>ROUND(AbsDiff!AV101,3)</f>
        <v>#VALUE!</v>
      </c>
      <c r="AW101" s="1">
        <f>ROUND(AbsDiff!AW101,3)</f>
        <v>0</v>
      </c>
      <c r="AX101" s="1">
        <f>ROUND(AbsDiff!AX101,3)</f>
        <v>0</v>
      </c>
      <c r="AY101" s="1">
        <f>ROUND(AbsDiff!AY101,3)</f>
        <v>0</v>
      </c>
      <c r="AZ101" s="1">
        <f>ROUND(AbsDiff!AZ101,3)</f>
        <v>0</v>
      </c>
      <c r="BA101" s="1">
        <f>ROUND(AbsDiff!BA101,3)</f>
        <v>0</v>
      </c>
      <c r="BB101" s="1" t="e">
        <f>ROUND(AbsDiff!BB101,3)</f>
        <v>#VALUE!</v>
      </c>
      <c r="BC101" s="1">
        <f>ROUND(AbsDiff!BC101,3)</f>
        <v>0</v>
      </c>
      <c r="BD101" s="1">
        <f>ROUND(AbsDiff!BD101,3)</f>
        <v>0</v>
      </c>
      <c r="BE101" s="1">
        <f>ROUND(AbsDiff!BE101,3)</f>
        <v>0</v>
      </c>
      <c r="BF101" s="1">
        <f>ROUND(AbsDiff!BF101,3)</f>
        <v>0</v>
      </c>
      <c r="BG101" s="1">
        <f>ROUND(AbsDiff!BG101,3)</f>
        <v>0</v>
      </c>
      <c r="BH101" s="1">
        <f>ROUND(AbsDiff!BH101,3)</f>
        <v>0</v>
      </c>
      <c r="BI101" s="1">
        <f>ROUND(AbsDiff!BI101,3)</f>
        <v>0</v>
      </c>
      <c r="BJ101" s="1">
        <f>ROUND(AbsDiff!BJ101,3)</f>
        <v>0</v>
      </c>
      <c r="BK101" s="1">
        <f>ROUND(AbsDiff!BK101,3)</f>
        <v>0</v>
      </c>
      <c r="BL101" s="1">
        <f>ROUND(AbsDiff!BL101,3)</f>
        <v>0</v>
      </c>
      <c r="BM101" s="1">
        <f>ROUND(AbsDiff!BM101,3)</f>
        <v>0</v>
      </c>
      <c r="BN101" s="1">
        <f>ROUND(AbsDiff!BN101,3)</f>
        <v>0</v>
      </c>
      <c r="BO101" s="1">
        <f>ROUND(AbsDiff!BO101,3)</f>
        <v>0</v>
      </c>
      <c r="BP101" s="1">
        <f>ROUND(AbsDiff!BP101,3)</f>
        <v>0</v>
      </c>
      <c r="BQ101" s="1">
        <f>ROUND(AbsDiff!BQ101,3)</f>
        <v>0</v>
      </c>
      <c r="BR101" s="1">
        <f>ROUND(AbsDiff!BR101,3)</f>
        <v>0</v>
      </c>
      <c r="BS101" s="1">
        <f>ROUND(AbsDiff!BS101,3)</f>
        <v>0</v>
      </c>
      <c r="BT101" s="1">
        <f>ROUND(AbsDiff!BT101,3)</f>
        <v>0</v>
      </c>
      <c r="BU101" s="1">
        <f>ROUND(AbsDiff!BU101,3)</f>
        <v>0</v>
      </c>
      <c r="BV101" s="1">
        <f>ROUND(AbsDiff!BV101,3)</f>
        <v>0</v>
      </c>
      <c r="BW101" s="1">
        <f>ROUND(AbsDiff!BW101,3)</f>
        <v>0</v>
      </c>
      <c r="BX101" s="1">
        <f>ROUND(AbsDiff!BX101,3)</f>
        <v>0</v>
      </c>
      <c r="BY101" s="1">
        <f>ROUND(AbsDiff!BY101,3)</f>
        <v>0</v>
      </c>
      <c r="BZ101" s="1">
        <f>ROUND(AbsDiff!BZ101,3)</f>
        <v>0</v>
      </c>
      <c r="CA101" s="1">
        <f>ROUND(AbsDiff!CA101,3)</f>
        <v>0</v>
      </c>
      <c r="CB101" s="1">
        <f>ROUND(AbsDiff!CB101,3)</f>
        <v>0</v>
      </c>
    </row>
    <row r="102" spans="1:80" x14ac:dyDescent="0.2">
      <c r="A102" s="1">
        <f>ROUND(AbsDiff!A102,3)</f>
        <v>0</v>
      </c>
      <c r="B102" s="1">
        <f>ROUND(AbsDiff!B102,3)</f>
        <v>0</v>
      </c>
      <c r="C102" s="1">
        <f>ROUND(AbsDiff!C102,3)</f>
        <v>0</v>
      </c>
      <c r="D102" s="1">
        <f>ROUND(AbsDiff!D102,3)</f>
        <v>1E-3</v>
      </c>
      <c r="E102" s="1">
        <f>ROUND(AbsDiff!E102,3)</f>
        <v>1E-3</v>
      </c>
      <c r="F102" s="1">
        <f>ROUND(AbsDiff!F102,3)</f>
        <v>1E-3</v>
      </c>
      <c r="G102" s="1">
        <f>ROUND(AbsDiff!G102,3)</f>
        <v>1E-3</v>
      </c>
      <c r="H102" s="1">
        <f>ROUND(AbsDiff!H102,3)</f>
        <v>0</v>
      </c>
      <c r="I102" s="1">
        <f>ROUND(AbsDiff!I102,3)</f>
        <v>0</v>
      </c>
      <c r="J102" s="1">
        <f>ROUND(AbsDiff!J102,3)</f>
        <v>0</v>
      </c>
      <c r="K102" s="1">
        <f>ROUND(AbsDiff!K102,3)</f>
        <v>0</v>
      </c>
      <c r="L102" s="1">
        <f>ROUND(AbsDiff!L102,3)</f>
        <v>0</v>
      </c>
      <c r="M102" s="1">
        <f>ROUND(AbsDiff!M102,3)</f>
        <v>0</v>
      </c>
      <c r="N102" s="1">
        <f>ROUND(AbsDiff!N102,3)</f>
        <v>0</v>
      </c>
      <c r="O102" s="1">
        <f>ROUND(AbsDiff!O102,3)</f>
        <v>0</v>
      </c>
      <c r="P102" s="1">
        <f>ROUND(AbsDiff!P102,3)</f>
        <v>0</v>
      </c>
      <c r="Q102" s="1">
        <f>ROUND(AbsDiff!Q102,3)</f>
        <v>0</v>
      </c>
      <c r="R102" s="1">
        <f>ROUND(AbsDiff!R102,3)</f>
        <v>-2E-3</v>
      </c>
      <c r="S102" s="1">
        <f>ROUND(AbsDiff!S102,3)</f>
        <v>0</v>
      </c>
      <c r="T102" s="1">
        <f>ROUND(AbsDiff!T102,3)</f>
        <v>0</v>
      </c>
      <c r="U102" s="1">
        <f>ROUND(AbsDiff!U102,3)</f>
        <v>0</v>
      </c>
      <c r="V102" s="1">
        <f>ROUND(AbsDiff!V102,3)</f>
        <v>0</v>
      </c>
      <c r="W102" s="1">
        <f>ROUND(AbsDiff!W102,3)</f>
        <v>0</v>
      </c>
      <c r="X102" s="1">
        <f>ROUND(AbsDiff!X102,3)</f>
        <v>0</v>
      </c>
      <c r="Y102" s="1">
        <f>ROUND(AbsDiff!Y102,3)</f>
        <v>0</v>
      </c>
      <c r="Z102" s="1">
        <f>ROUND(AbsDiff!Z102,3)</f>
        <v>0</v>
      </c>
      <c r="AA102" s="1">
        <f>ROUND(AbsDiff!AA102,3)</f>
        <v>0</v>
      </c>
      <c r="AB102" s="1">
        <f>ROUND(AbsDiff!AB102,3)</f>
        <v>0</v>
      </c>
      <c r="AC102" s="1">
        <f>ROUND(AbsDiff!AC102,3)</f>
        <v>0</v>
      </c>
      <c r="AD102" s="1">
        <f>ROUND(AbsDiff!AD102,3)</f>
        <v>0</v>
      </c>
      <c r="AE102" s="1">
        <f>ROUND(AbsDiff!AE102,3)</f>
        <v>0</v>
      </c>
      <c r="AF102" s="1">
        <f>ROUND(AbsDiff!AF102,3)</f>
        <v>0</v>
      </c>
      <c r="AG102" s="1">
        <f>ROUND(AbsDiff!AG102,3)</f>
        <v>0</v>
      </c>
      <c r="AH102" s="1">
        <f>ROUND(AbsDiff!AH102,3)</f>
        <v>0</v>
      </c>
      <c r="AI102" s="1">
        <f>ROUND(AbsDiff!AI102,3)</f>
        <v>0</v>
      </c>
      <c r="AJ102" s="1">
        <f>ROUND(AbsDiff!AJ102,3)</f>
        <v>0</v>
      </c>
      <c r="AK102" s="1">
        <f>ROUND(AbsDiff!AK102,3)</f>
        <v>0</v>
      </c>
      <c r="AL102" s="1">
        <f>ROUND(AbsDiff!AL102,3)</f>
        <v>0</v>
      </c>
      <c r="AM102" s="1">
        <f>ROUND(AbsDiff!AM102,3)</f>
        <v>0</v>
      </c>
      <c r="AN102" s="1">
        <f>ROUND(AbsDiff!AN102,3)</f>
        <v>0</v>
      </c>
      <c r="AO102" s="1">
        <f>ROUND(AbsDiff!AO102,3)</f>
        <v>0</v>
      </c>
      <c r="AP102" s="1">
        <f>ROUND(AbsDiff!AP102,3)</f>
        <v>0</v>
      </c>
      <c r="AQ102" s="1">
        <f>ROUND(AbsDiff!AQ102,3)</f>
        <v>0</v>
      </c>
      <c r="AR102" s="1">
        <f>ROUND(AbsDiff!AR102,3)</f>
        <v>0</v>
      </c>
      <c r="AS102" s="1">
        <f>ROUND(AbsDiff!AS102,3)</f>
        <v>0</v>
      </c>
      <c r="AT102" s="1">
        <f>ROUND(AbsDiff!AT102,3)</f>
        <v>0</v>
      </c>
      <c r="AU102" s="1">
        <f>ROUND(AbsDiff!AU102,3)</f>
        <v>0</v>
      </c>
      <c r="AV102" s="1" t="e">
        <f>ROUND(AbsDiff!AV102,3)</f>
        <v>#VALUE!</v>
      </c>
      <c r="AW102" s="1">
        <f>ROUND(AbsDiff!AW102,3)</f>
        <v>0</v>
      </c>
      <c r="AX102" s="1">
        <f>ROUND(AbsDiff!AX102,3)</f>
        <v>0</v>
      </c>
      <c r="AY102" s="1">
        <f>ROUND(AbsDiff!AY102,3)</f>
        <v>0</v>
      </c>
      <c r="AZ102" s="1">
        <f>ROUND(AbsDiff!AZ102,3)</f>
        <v>0</v>
      </c>
      <c r="BA102" s="1" t="e">
        <f>ROUND(AbsDiff!BA102,3)</f>
        <v>#VALUE!</v>
      </c>
      <c r="BB102" s="1" t="e">
        <f>ROUND(AbsDiff!BB102,3)</f>
        <v>#VALUE!</v>
      </c>
      <c r="BC102" s="1">
        <f>ROUND(AbsDiff!BC102,3)</f>
        <v>0</v>
      </c>
      <c r="BD102" s="1">
        <f>ROUND(AbsDiff!BD102,3)</f>
        <v>0</v>
      </c>
      <c r="BE102" s="1">
        <f>ROUND(AbsDiff!BE102,3)</f>
        <v>0</v>
      </c>
      <c r="BF102" s="1">
        <f>ROUND(AbsDiff!BF102,3)</f>
        <v>0</v>
      </c>
      <c r="BG102" s="1">
        <f>ROUND(AbsDiff!BG102,3)</f>
        <v>0</v>
      </c>
      <c r="BH102" s="1">
        <f>ROUND(AbsDiff!BH102,3)</f>
        <v>0</v>
      </c>
      <c r="BI102" s="1">
        <f>ROUND(AbsDiff!BI102,3)</f>
        <v>0</v>
      </c>
      <c r="BJ102" s="1">
        <f>ROUND(AbsDiff!BJ102,3)</f>
        <v>0</v>
      </c>
      <c r="BK102" s="1">
        <f>ROUND(AbsDiff!BK102,3)</f>
        <v>1E-3</v>
      </c>
      <c r="BL102" s="1">
        <f>ROUND(AbsDiff!BL102,3)</f>
        <v>0</v>
      </c>
      <c r="BM102" s="1">
        <f>ROUND(AbsDiff!BM102,3)</f>
        <v>0</v>
      </c>
      <c r="BN102" s="1">
        <f>ROUND(AbsDiff!BN102,3)</f>
        <v>0</v>
      </c>
      <c r="BO102" s="1">
        <f>ROUND(AbsDiff!BO102,3)</f>
        <v>0</v>
      </c>
      <c r="BP102" s="1">
        <f>ROUND(AbsDiff!BP102,3)</f>
        <v>0</v>
      </c>
      <c r="BQ102" s="1">
        <f>ROUND(AbsDiff!BQ102,3)</f>
        <v>0</v>
      </c>
      <c r="BR102" s="1">
        <f>ROUND(AbsDiff!BR102,3)</f>
        <v>0</v>
      </c>
      <c r="BS102" s="1">
        <f>ROUND(AbsDiff!BS102,3)</f>
        <v>0</v>
      </c>
      <c r="BT102" s="1">
        <f>ROUND(AbsDiff!BT102,3)</f>
        <v>0</v>
      </c>
      <c r="BU102" s="1">
        <f>ROUND(AbsDiff!BU102,3)</f>
        <v>0</v>
      </c>
      <c r="BV102" s="1">
        <f>ROUND(AbsDiff!BV102,3)</f>
        <v>0</v>
      </c>
      <c r="BW102" s="1">
        <f>ROUND(AbsDiff!BW102,3)</f>
        <v>0</v>
      </c>
      <c r="BX102" s="1">
        <f>ROUND(AbsDiff!BX102,3)</f>
        <v>0</v>
      </c>
      <c r="BY102" s="1">
        <f>ROUND(AbsDiff!BY102,3)</f>
        <v>0</v>
      </c>
      <c r="BZ102" s="1">
        <f>ROUND(AbsDiff!BZ102,3)</f>
        <v>0</v>
      </c>
      <c r="CA102" s="1">
        <f>ROUND(AbsDiff!CA102,3)</f>
        <v>0</v>
      </c>
      <c r="CB102" s="1">
        <f>ROUND(AbsDiff!CB102,3)</f>
        <v>0</v>
      </c>
    </row>
    <row r="103" spans="1:80" x14ac:dyDescent="0.2">
      <c r="A103" s="1">
        <f>ROUND(AbsDiff!A103,3)</f>
        <v>0</v>
      </c>
      <c r="B103" s="1">
        <f>ROUND(AbsDiff!B103,3)</f>
        <v>0</v>
      </c>
      <c r="C103" s="1">
        <f>ROUND(AbsDiff!C103,3)</f>
        <v>0</v>
      </c>
      <c r="D103" s="1">
        <f>ROUND(AbsDiff!D103,3)</f>
        <v>1E-3</v>
      </c>
      <c r="E103" s="1">
        <f>ROUND(AbsDiff!E103,3)</f>
        <v>1E-3</v>
      </c>
      <c r="F103" s="1">
        <f>ROUND(AbsDiff!F103,3)</f>
        <v>1E-3</v>
      </c>
      <c r="G103" s="1">
        <f>ROUND(AbsDiff!G103,3)</f>
        <v>1E-3</v>
      </c>
      <c r="H103" s="1">
        <f>ROUND(AbsDiff!H103,3)</f>
        <v>0</v>
      </c>
      <c r="I103" s="1">
        <f>ROUND(AbsDiff!I103,3)</f>
        <v>0</v>
      </c>
      <c r="J103" s="1">
        <f>ROUND(AbsDiff!J103,3)</f>
        <v>0</v>
      </c>
      <c r="K103" s="1">
        <f>ROUND(AbsDiff!K103,3)</f>
        <v>0</v>
      </c>
      <c r="L103" s="1">
        <f>ROUND(AbsDiff!L103,3)</f>
        <v>0</v>
      </c>
      <c r="M103" s="1">
        <f>ROUND(AbsDiff!M103,3)</f>
        <v>0</v>
      </c>
      <c r="N103" s="1">
        <f>ROUND(AbsDiff!N103,3)</f>
        <v>0</v>
      </c>
      <c r="O103" s="1">
        <f>ROUND(AbsDiff!O103,3)</f>
        <v>0</v>
      </c>
      <c r="P103" s="1">
        <f>ROUND(AbsDiff!P103,3)</f>
        <v>0</v>
      </c>
      <c r="Q103" s="1">
        <f>ROUND(AbsDiff!Q103,3)</f>
        <v>0</v>
      </c>
      <c r="R103" s="1">
        <f>ROUND(AbsDiff!R103,3)</f>
        <v>-2E-3</v>
      </c>
      <c r="S103" s="1">
        <f>ROUND(AbsDiff!S103,3)</f>
        <v>0</v>
      </c>
      <c r="T103" s="1">
        <f>ROUND(AbsDiff!T103,3)</f>
        <v>0</v>
      </c>
      <c r="U103" s="1">
        <f>ROUND(AbsDiff!U103,3)</f>
        <v>0</v>
      </c>
      <c r="V103" s="1">
        <f>ROUND(AbsDiff!V103,3)</f>
        <v>0</v>
      </c>
      <c r="W103" s="1">
        <f>ROUND(AbsDiff!W103,3)</f>
        <v>0</v>
      </c>
      <c r="X103" s="1">
        <f>ROUND(AbsDiff!X103,3)</f>
        <v>0</v>
      </c>
      <c r="Y103" s="1">
        <f>ROUND(AbsDiff!Y103,3)</f>
        <v>0</v>
      </c>
      <c r="Z103" s="1">
        <f>ROUND(AbsDiff!Z103,3)</f>
        <v>0</v>
      </c>
      <c r="AA103" s="1">
        <f>ROUND(AbsDiff!AA103,3)</f>
        <v>0</v>
      </c>
      <c r="AB103" s="1">
        <f>ROUND(AbsDiff!AB103,3)</f>
        <v>0</v>
      </c>
      <c r="AC103" s="1">
        <f>ROUND(AbsDiff!AC103,3)</f>
        <v>0</v>
      </c>
      <c r="AD103" s="1">
        <f>ROUND(AbsDiff!AD103,3)</f>
        <v>0</v>
      </c>
      <c r="AE103" s="1">
        <f>ROUND(AbsDiff!AE103,3)</f>
        <v>0</v>
      </c>
      <c r="AF103" s="1">
        <f>ROUND(AbsDiff!AF103,3)</f>
        <v>0</v>
      </c>
      <c r="AG103" s="1">
        <f>ROUND(AbsDiff!AG103,3)</f>
        <v>0</v>
      </c>
      <c r="AH103" s="1">
        <f>ROUND(AbsDiff!AH103,3)</f>
        <v>0</v>
      </c>
      <c r="AI103" s="1">
        <f>ROUND(AbsDiff!AI103,3)</f>
        <v>0</v>
      </c>
      <c r="AJ103" s="1">
        <f>ROUND(AbsDiff!AJ103,3)</f>
        <v>0</v>
      </c>
      <c r="AK103" s="1">
        <f>ROUND(AbsDiff!AK103,3)</f>
        <v>0</v>
      </c>
      <c r="AL103" s="1">
        <f>ROUND(AbsDiff!AL103,3)</f>
        <v>0</v>
      </c>
      <c r="AM103" s="1">
        <f>ROUND(AbsDiff!AM103,3)</f>
        <v>0</v>
      </c>
      <c r="AN103" s="1">
        <f>ROUND(AbsDiff!AN103,3)</f>
        <v>0</v>
      </c>
      <c r="AO103" s="1">
        <f>ROUND(AbsDiff!AO103,3)</f>
        <v>0</v>
      </c>
      <c r="AP103" s="1">
        <f>ROUND(AbsDiff!AP103,3)</f>
        <v>0</v>
      </c>
      <c r="AQ103" s="1">
        <f>ROUND(AbsDiff!AQ103,3)</f>
        <v>0</v>
      </c>
      <c r="AR103" s="1">
        <f>ROUND(AbsDiff!AR103,3)</f>
        <v>0</v>
      </c>
      <c r="AS103" s="1">
        <f>ROUND(AbsDiff!AS103,3)</f>
        <v>0</v>
      </c>
      <c r="AT103" s="1">
        <f>ROUND(AbsDiff!AT103,3)</f>
        <v>0</v>
      </c>
      <c r="AU103" s="1">
        <f>ROUND(AbsDiff!AU103,3)</f>
        <v>0</v>
      </c>
      <c r="AV103" s="1" t="e">
        <f>ROUND(AbsDiff!AV103,3)</f>
        <v>#VALUE!</v>
      </c>
      <c r="AW103" s="1">
        <f>ROUND(AbsDiff!AW103,3)</f>
        <v>0</v>
      </c>
      <c r="AX103" s="1">
        <f>ROUND(AbsDiff!AX103,3)</f>
        <v>0</v>
      </c>
      <c r="AY103" s="1">
        <f>ROUND(AbsDiff!AY103,3)</f>
        <v>0</v>
      </c>
      <c r="AZ103" s="1">
        <f>ROUND(AbsDiff!AZ103,3)</f>
        <v>0</v>
      </c>
      <c r="BA103" s="1" t="e">
        <f>ROUND(AbsDiff!BA103,3)</f>
        <v>#VALUE!</v>
      </c>
      <c r="BB103" s="1" t="e">
        <f>ROUND(AbsDiff!BB103,3)</f>
        <v>#VALUE!</v>
      </c>
      <c r="BC103" s="1">
        <f>ROUND(AbsDiff!BC103,3)</f>
        <v>0</v>
      </c>
      <c r="BD103" s="1">
        <f>ROUND(AbsDiff!BD103,3)</f>
        <v>0</v>
      </c>
      <c r="BE103" s="1">
        <f>ROUND(AbsDiff!BE103,3)</f>
        <v>0</v>
      </c>
      <c r="BF103" s="1">
        <f>ROUND(AbsDiff!BF103,3)</f>
        <v>0</v>
      </c>
      <c r="BG103" s="1">
        <f>ROUND(AbsDiff!BG103,3)</f>
        <v>0</v>
      </c>
      <c r="BH103" s="1">
        <f>ROUND(AbsDiff!BH103,3)</f>
        <v>0</v>
      </c>
      <c r="BI103" s="1">
        <f>ROUND(AbsDiff!BI103,3)</f>
        <v>0</v>
      </c>
      <c r="BJ103" s="1">
        <f>ROUND(AbsDiff!BJ103,3)</f>
        <v>0</v>
      </c>
      <c r="BK103" s="1">
        <f>ROUND(AbsDiff!BK103,3)</f>
        <v>1E-3</v>
      </c>
      <c r="BL103" s="1">
        <f>ROUND(AbsDiff!BL103,3)</f>
        <v>0</v>
      </c>
      <c r="BM103" s="1">
        <f>ROUND(AbsDiff!BM103,3)</f>
        <v>0</v>
      </c>
      <c r="BN103" s="1">
        <f>ROUND(AbsDiff!BN103,3)</f>
        <v>0</v>
      </c>
      <c r="BO103" s="1">
        <f>ROUND(AbsDiff!BO103,3)</f>
        <v>0</v>
      </c>
      <c r="BP103" s="1">
        <f>ROUND(AbsDiff!BP103,3)</f>
        <v>0</v>
      </c>
      <c r="BQ103" s="1">
        <f>ROUND(AbsDiff!BQ103,3)</f>
        <v>0</v>
      </c>
      <c r="BR103" s="1">
        <f>ROUND(AbsDiff!BR103,3)</f>
        <v>0</v>
      </c>
      <c r="BS103" s="1">
        <f>ROUND(AbsDiff!BS103,3)</f>
        <v>0</v>
      </c>
      <c r="BT103" s="1">
        <f>ROUND(AbsDiff!BT103,3)</f>
        <v>0</v>
      </c>
      <c r="BU103" s="1">
        <f>ROUND(AbsDiff!BU103,3)</f>
        <v>0</v>
      </c>
      <c r="BV103" s="1">
        <f>ROUND(AbsDiff!BV103,3)</f>
        <v>0</v>
      </c>
      <c r="BW103" s="1">
        <f>ROUND(AbsDiff!BW103,3)</f>
        <v>0</v>
      </c>
      <c r="BX103" s="1">
        <f>ROUND(AbsDiff!BX103,3)</f>
        <v>0</v>
      </c>
      <c r="BY103" s="1">
        <f>ROUND(AbsDiff!BY103,3)</f>
        <v>0</v>
      </c>
      <c r="BZ103" s="1">
        <f>ROUND(AbsDiff!BZ103,3)</f>
        <v>0</v>
      </c>
      <c r="CA103" s="1">
        <f>ROUND(AbsDiff!CA103,3)</f>
        <v>0</v>
      </c>
      <c r="CB103" s="1">
        <f>ROUND(AbsDiff!CB103,3)</f>
        <v>0</v>
      </c>
    </row>
    <row r="104" spans="1:80" x14ac:dyDescent="0.2">
      <c r="A104" s="1">
        <f>ROUND(AbsDiff!A104,3)</f>
        <v>0</v>
      </c>
      <c r="B104" s="1">
        <f>ROUND(AbsDiff!B104,3)</f>
        <v>0</v>
      </c>
      <c r="C104" s="1">
        <f>ROUND(AbsDiff!C104,3)</f>
        <v>0</v>
      </c>
      <c r="D104" s="1">
        <f>ROUND(AbsDiff!D104,3)</f>
        <v>1E-3</v>
      </c>
      <c r="E104" s="1">
        <f>ROUND(AbsDiff!E104,3)</f>
        <v>1E-3</v>
      </c>
      <c r="F104" s="1">
        <f>ROUND(AbsDiff!F104,3)</f>
        <v>1E-3</v>
      </c>
      <c r="G104" s="1">
        <f>ROUND(AbsDiff!G104,3)</f>
        <v>1E-3</v>
      </c>
      <c r="H104" s="1">
        <f>ROUND(AbsDiff!H104,3)</f>
        <v>0</v>
      </c>
      <c r="I104" s="1">
        <f>ROUND(AbsDiff!I104,3)</f>
        <v>0</v>
      </c>
      <c r="J104" s="1">
        <f>ROUND(AbsDiff!J104,3)</f>
        <v>0</v>
      </c>
      <c r="K104" s="1">
        <f>ROUND(AbsDiff!K104,3)</f>
        <v>0</v>
      </c>
      <c r="L104" s="1">
        <f>ROUND(AbsDiff!L104,3)</f>
        <v>0</v>
      </c>
      <c r="M104" s="1">
        <f>ROUND(AbsDiff!M104,3)</f>
        <v>0</v>
      </c>
      <c r="N104" s="1">
        <f>ROUND(AbsDiff!N104,3)</f>
        <v>0</v>
      </c>
      <c r="O104" s="1">
        <f>ROUND(AbsDiff!O104,3)</f>
        <v>0</v>
      </c>
      <c r="P104" s="1">
        <f>ROUND(AbsDiff!P104,3)</f>
        <v>0</v>
      </c>
      <c r="Q104" s="1">
        <f>ROUND(AbsDiff!Q104,3)</f>
        <v>0</v>
      </c>
      <c r="R104" s="1">
        <f>ROUND(AbsDiff!R104,3)</f>
        <v>-2E-3</v>
      </c>
      <c r="S104" s="1">
        <f>ROUND(AbsDiff!S104,3)</f>
        <v>0</v>
      </c>
      <c r="T104" s="1">
        <f>ROUND(AbsDiff!T104,3)</f>
        <v>0</v>
      </c>
      <c r="U104" s="1">
        <f>ROUND(AbsDiff!U104,3)</f>
        <v>0</v>
      </c>
      <c r="V104" s="1">
        <f>ROUND(AbsDiff!V104,3)</f>
        <v>0</v>
      </c>
      <c r="W104" s="1">
        <f>ROUND(AbsDiff!W104,3)</f>
        <v>0</v>
      </c>
      <c r="X104" s="1">
        <f>ROUND(AbsDiff!X104,3)</f>
        <v>0</v>
      </c>
      <c r="Y104" s="1">
        <f>ROUND(AbsDiff!Y104,3)</f>
        <v>0</v>
      </c>
      <c r="Z104" s="1">
        <f>ROUND(AbsDiff!Z104,3)</f>
        <v>0</v>
      </c>
      <c r="AA104" s="1">
        <f>ROUND(AbsDiff!AA104,3)</f>
        <v>0</v>
      </c>
      <c r="AB104" s="1">
        <f>ROUND(AbsDiff!AB104,3)</f>
        <v>0</v>
      </c>
      <c r="AC104" s="1">
        <f>ROUND(AbsDiff!AC104,3)</f>
        <v>0</v>
      </c>
      <c r="AD104" s="1">
        <f>ROUND(AbsDiff!AD104,3)</f>
        <v>0</v>
      </c>
      <c r="AE104" s="1">
        <f>ROUND(AbsDiff!AE104,3)</f>
        <v>0</v>
      </c>
      <c r="AF104" s="1">
        <f>ROUND(AbsDiff!AF104,3)</f>
        <v>0</v>
      </c>
      <c r="AG104" s="1">
        <f>ROUND(AbsDiff!AG104,3)</f>
        <v>0</v>
      </c>
      <c r="AH104" s="1">
        <f>ROUND(AbsDiff!AH104,3)</f>
        <v>0</v>
      </c>
      <c r="AI104" s="1">
        <f>ROUND(AbsDiff!AI104,3)</f>
        <v>0</v>
      </c>
      <c r="AJ104" s="1">
        <f>ROUND(AbsDiff!AJ104,3)</f>
        <v>0</v>
      </c>
      <c r="AK104" s="1">
        <f>ROUND(AbsDiff!AK104,3)</f>
        <v>0</v>
      </c>
      <c r="AL104" s="1">
        <f>ROUND(AbsDiff!AL104,3)</f>
        <v>0</v>
      </c>
      <c r="AM104" s="1">
        <f>ROUND(AbsDiff!AM104,3)</f>
        <v>0</v>
      </c>
      <c r="AN104" s="1">
        <f>ROUND(AbsDiff!AN104,3)</f>
        <v>0</v>
      </c>
      <c r="AO104" s="1">
        <f>ROUND(AbsDiff!AO104,3)</f>
        <v>0</v>
      </c>
      <c r="AP104" s="1">
        <f>ROUND(AbsDiff!AP104,3)</f>
        <v>0</v>
      </c>
      <c r="AQ104" s="1">
        <f>ROUND(AbsDiff!AQ104,3)</f>
        <v>0</v>
      </c>
      <c r="AR104" s="1">
        <f>ROUND(AbsDiff!AR104,3)</f>
        <v>0</v>
      </c>
      <c r="AS104" s="1">
        <f>ROUND(AbsDiff!AS104,3)</f>
        <v>0</v>
      </c>
      <c r="AT104" s="1">
        <f>ROUND(AbsDiff!AT104,3)</f>
        <v>0</v>
      </c>
      <c r="AU104" s="1">
        <f>ROUND(AbsDiff!AU104,3)</f>
        <v>0</v>
      </c>
      <c r="AV104" s="1" t="e">
        <f>ROUND(AbsDiff!AV104,3)</f>
        <v>#VALUE!</v>
      </c>
      <c r="AW104" s="1">
        <f>ROUND(AbsDiff!AW104,3)</f>
        <v>0</v>
      </c>
      <c r="AX104" s="1">
        <f>ROUND(AbsDiff!AX104,3)</f>
        <v>0</v>
      </c>
      <c r="AY104" s="1">
        <f>ROUND(AbsDiff!AY104,3)</f>
        <v>0</v>
      </c>
      <c r="AZ104" s="1">
        <f>ROUND(AbsDiff!AZ104,3)</f>
        <v>0</v>
      </c>
      <c r="BA104" s="1" t="e">
        <f>ROUND(AbsDiff!BA104,3)</f>
        <v>#VALUE!</v>
      </c>
      <c r="BB104" s="1">
        <f>ROUND(AbsDiff!BB104,3)</f>
        <v>0</v>
      </c>
      <c r="BC104" s="1">
        <f>ROUND(AbsDiff!BC104,3)</f>
        <v>0</v>
      </c>
      <c r="BD104" s="1">
        <f>ROUND(AbsDiff!BD104,3)</f>
        <v>0</v>
      </c>
      <c r="BE104" s="1">
        <f>ROUND(AbsDiff!BE104,3)</f>
        <v>0</v>
      </c>
      <c r="BF104" s="1">
        <f>ROUND(AbsDiff!BF104,3)</f>
        <v>0</v>
      </c>
      <c r="BG104" s="1">
        <f>ROUND(AbsDiff!BG104,3)</f>
        <v>0</v>
      </c>
      <c r="BH104" s="1">
        <f>ROUND(AbsDiff!BH104,3)</f>
        <v>0</v>
      </c>
      <c r="BI104" s="1">
        <f>ROUND(AbsDiff!BI104,3)</f>
        <v>0</v>
      </c>
      <c r="BJ104" s="1">
        <f>ROUND(AbsDiff!BJ104,3)</f>
        <v>0</v>
      </c>
      <c r="BK104" s="1">
        <f>ROUND(AbsDiff!BK104,3)</f>
        <v>1E-3</v>
      </c>
      <c r="BL104" s="1">
        <f>ROUND(AbsDiff!BL104,3)</f>
        <v>0</v>
      </c>
      <c r="BM104" s="1">
        <f>ROUND(AbsDiff!BM104,3)</f>
        <v>0</v>
      </c>
      <c r="BN104" s="1">
        <f>ROUND(AbsDiff!BN104,3)</f>
        <v>0</v>
      </c>
      <c r="BO104" s="1">
        <f>ROUND(AbsDiff!BO104,3)</f>
        <v>0</v>
      </c>
      <c r="BP104" s="1">
        <f>ROUND(AbsDiff!BP104,3)</f>
        <v>0</v>
      </c>
      <c r="BQ104" s="1">
        <f>ROUND(AbsDiff!BQ104,3)</f>
        <v>0</v>
      </c>
      <c r="BR104" s="1">
        <f>ROUND(AbsDiff!BR104,3)</f>
        <v>0</v>
      </c>
      <c r="BS104" s="1">
        <f>ROUND(AbsDiff!BS104,3)</f>
        <v>0</v>
      </c>
      <c r="BT104" s="1">
        <f>ROUND(AbsDiff!BT104,3)</f>
        <v>0</v>
      </c>
      <c r="BU104" s="1">
        <f>ROUND(AbsDiff!BU104,3)</f>
        <v>0</v>
      </c>
      <c r="BV104" s="1">
        <f>ROUND(AbsDiff!BV104,3)</f>
        <v>0</v>
      </c>
      <c r="BW104" s="1">
        <f>ROUND(AbsDiff!BW104,3)</f>
        <v>0</v>
      </c>
      <c r="BX104" s="1">
        <f>ROUND(AbsDiff!BX104,3)</f>
        <v>0</v>
      </c>
      <c r="BY104" s="1">
        <f>ROUND(AbsDiff!BY104,3)</f>
        <v>0</v>
      </c>
      <c r="BZ104" s="1">
        <f>ROUND(AbsDiff!BZ104,3)</f>
        <v>0</v>
      </c>
      <c r="CA104" s="1">
        <f>ROUND(AbsDiff!CA104,3)</f>
        <v>0</v>
      </c>
      <c r="CB104" s="1">
        <f>ROUND(AbsDiff!CB104,3)</f>
        <v>0</v>
      </c>
    </row>
    <row r="105" spans="1:80" x14ac:dyDescent="0.2">
      <c r="A105" s="1">
        <f>ROUND(AbsDiff!A105,3)</f>
        <v>0</v>
      </c>
      <c r="B105" s="1">
        <f>ROUND(AbsDiff!B105,3)</f>
        <v>0</v>
      </c>
      <c r="C105" s="1">
        <f>ROUND(AbsDiff!C105,3)</f>
        <v>0</v>
      </c>
      <c r="D105" s="1">
        <f>ROUND(AbsDiff!D105,3)</f>
        <v>1E-3</v>
      </c>
      <c r="E105" s="1">
        <f>ROUND(AbsDiff!E105,3)</f>
        <v>1E-3</v>
      </c>
      <c r="F105" s="1">
        <f>ROUND(AbsDiff!F105,3)</f>
        <v>1E-3</v>
      </c>
      <c r="G105" s="1">
        <f>ROUND(AbsDiff!G105,3)</f>
        <v>1E-3</v>
      </c>
      <c r="H105" s="1">
        <f>ROUND(AbsDiff!H105,3)</f>
        <v>0</v>
      </c>
      <c r="I105" s="1">
        <f>ROUND(AbsDiff!I105,3)</f>
        <v>0</v>
      </c>
      <c r="J105" s="1">
        <f>ROUND(AbsDiff!J105,3)</f>
        <v>0</v>
      </c>
      <c r="K105" s="1">
        <f>ROUND(AbsDiff!K105,3)</f>
        <v>0</v>
      </c>
      <c r="L105" s="1">
        <f>ROUND(AbsDiff!L105,3)</f>
        <v>0</v>
      </c>
      <c r="M105" s="1">
        <f>ROUND(AbsDiff!M105,3)</f>
        <v>0</v>
      </c>
      <c r="N105" s="1">
        <f>ROUND(AbsDiff!N105,3)</f>
        <v>0</v>
      </c>
      <c r="O105" s="1">
        <f>ROUND(AbsDiff!O105,3)</f>
        <v>0</v>
      </c>
      <c r="P105" s="1">
        <f>ROUND(AbsDiff!P105,3)</f>
        <v>0</v>
      </c>
      <c r="Q105" s="1">
        <f>ROUND(AbsDiff!Q105,3)</f>
        <v>0</v>
      </c>
      <c r="R105" s="1">
        <f>ROUND(AbsDiff!R105,3)</f>
        <v>-2E-3</v>
      </c>
      <c r="S105" s="1">
        <f>ROUND(AbsDiff!S105,3)</f>
        <v>0</v>
      </c>
      <c r="T105" s="1">
        <f>ROUND(AbsDiff!T105,3)</f>
        <v>0</v>
      </c>
      <c r="U105" s="1">
        <f>ROUND(AbsDiff!U105,3)</f>
        <v>0</v>
      </c>
      <c r="V105" s="1">
        <f>ROUND(AbsDiff!V105,3)</f>
        <v>0</v>
      </c>
      <c r="W105" s="1">
        <f>ROUND(AbsDiff!W105,3)</f>
        <v>0</v>
      </c>
      <c r="X105" s="1">
        <f>ROUND(AbsDiff!X105,3)</f>
        <v>0</v>
      </c>
      <c r="Y105" s="1">
        <f>ROUND(AbsDiff!Y105,3)</f>
        <v>0</v>
      </c>
      <c r="Z105" s="1">
        <f>ROUND(AbsDiff!Z105,3)</f>
        <v>0</v>
      </c>
      <c r="AA105" s="1">
        <f>ROUND(AbsDiff!AA105,3)</f>
        <v>0</v>
      </c>
      <c r="AB105" s="1">
        <f>ROUND(AbsDiff!AB105,3)</f>
        <v>0</v>
      </c>
      <c r="AC105" s="1">
        <f>ROUND(AbsDiff!AC105,3)</f>
        <v>0</v>
      </c>
      <c r="AD105" s="1">
        <f>ROUND(AbsDiff!AD105,3)</f>
        <v>0</v>
      </c>
      <c r="AE105" s="1">
        <f>ROUND(AbsDiff!AE105,3)</f>
        <v>0</v>
      </c>
      <c r="AF105" s="1">
        <f>ROUND(AbsDiff!AF105,3)</f>
        <v>0</v>
      </c>
      <c r="AG105" s="1">
        <f>ROUND(AbsDiff!AG105,3)</f>
        <v>0</v>
      </c>
      <c r="AH105" s="1">
        <f>ROUND(AbsDiff!AH105,3)</f>
        <v>0</v>
      </c>
      <c r="AI105" s="1">
        <f>ROUND(AbsDiff!AI105,3)</f>
        <v>0</v>
      </c>
      <c r="AJ105" s="1">
        <f>ROUND(AbsDiff!AJ105,3)</f>
        <v>0</v>
      </c>
      <c r="AK105" s="1">
        <f>ROUND(AbsDiff!AK105,3)</f>
        <v>0</v>
      </c>
      <c r="AL105" s="1">
        <f>ROUND(AbsDiff!AL105,3)</f>
        <v>0</v>
      </c>
      <c r="AM105" s="1">
        <f>ROUND(AbsDiff!AM105,3)</f>
        <v>0</v>
      </c>
      <c r="AN105" s="1">
        <f>ROUND(AbsDiff!AN105,3)</f>
        <v>0</v>
      </c>
      <c r="AO105" s="1">
        <f>ROUND(AbsDiff!AO105,3)</f>
        <v>0</v>
      </c>
      <c r="AP105" s="1">
        <f>ROUND(AbsDiff!AP105,3)</f>
        <v>0</v>
      </c>
      <c r="AQ105" s="1">
        <f>ROUND(AbsDiff!AQ105,3)</f>
        <v>0</v>
      </c>
      <c r="AR105" s="1">
        <f>ROUND(AbsDiff!AR105,3)</f>
        <v>0</v>
      </c>
      <c r="AS105" s="1">
        <f>ROUND(AbsDiff!AS105,3)</f>
        <v>0</v>
      </c>
      <c r="AT105" s="1">
        <f>ROUND(AbsDiff!AT105,3)</f>
        <v>0</v>
      </c>
      <c r="AU105" s="1">
        <f>ROUND(AbsDiff!AU105,3)</f>
        <v>0</v>
      </c>
      <c r="AV105" s="1" t="e">
        <f>ROUND(AbsDiff!AV105,3)</f>
        <v>#VALUE!</v>
      </c>
      <c r="AW105" s="1">
        <f>ROUND(AbsDiff!AW105,3)</f>
        <v>0</v>
      </c>
      <c r="AX105" s="1">
        <f>ROUND(AbsDiff!AX105,3)</f>
        <v>0</v>
      </c>
      <c r="AY105" s="1">
        <f>ROUND(AbsDiff!AY105,3)</f>
        <v>0</v>
      </c>
      <c r="AZ105" s="1">
        <f>ROUND(AbsDiff!AZ105,3)</f>
        <v>0</v>
      </c>
      <c r="BA105" s="1" t="e">
        <f>ROUND(AbsDiff!BA105,3)</f>
        <v>#VALUE!</v>
      </c>
      <c r="BB105" s="1">
        <f>ROUND(AbsDiff!BB105,3)</f>
        <v>0</v>
      </c>
      <c r="BC105" s="1">
        <f>ROUND(AbsDiff!BC105,3)</f>
        <v>0</v>
      </c>
      <c r="BD105" s="1">
        <f>ROUND(AbsDiff!BD105,3)</f>
        <v>0</v>
      </c>
      <c r="BE105" s="1">
        <f>ROUND(AbsDiff!BE105,3)</f>
        <v>0</v>
      </c>
      <c r="BF105" s="1">
        <f>ROUND(AbsDiff!BF105,3)</f>
        <v>0</v>
      </c>
      <c r="BG105" s="1">
        <f>ROUND(AbsDiff!BG105,3)</f>
        <v>0</v>
      </c>
      <c r="BH105" s="1">
        <f>ROUND(AbsDiff!BH105,3)</f>
        <v>0</v>
      </c>
      <c r="BI105" s="1">
        <f>ROUND(AbsDiff!BI105,3)</f>
        <v>0</v>
      </c>
      <c r="BJ105" s="1">
        <f>ROUND(AbsDiff!BJ105,3)</f>
        <v>0</v>
      </c>
      <c r="BK105" s="1">
        <f>ROUND(AbsDiff!BK105,3)</f>
        <v>1E-3</v>
      </c>
      <c r="BL105" s="1">
        <f>ROUND(AbsDiff!BL105,3)</f>
        <v>0</v>
      </c>
      <c r="BM105" s="1">
        <f>ROUND(AbsDiff!BM105,3)</f>
        <v>0</v>
      </c>
      <c r="BN105" s="1">
        <f>ROUND(AbsDiff!BN105,3)</f>
        <v>0</v>
      </c>
      <c r="BO105" s="1">
        <f>ROUND(AbsDiff!BO105,3)</f>
        <v>0</v>
      </c>
      <c r="BP105" s="1">
        <f>ROUND(AbsDiff!BP105,3)</f>
        <v>0</v>
      </c>
      <c r="BQ105" s="1">
        <f>ROUND(AbsDiff!BQ105,3)</f>
        <v>0</v>
      </c>
      <c r="BR105" s="1">
        <f>ROUND(AbsDiff!BR105,3)</f>
        <v>0</v>
      </c>
      <c r="BS105" s="1">
        <f>ROUND(AbsDiff!BS105,3)</f>
        <v>0</v>
      </c>
      <c r="BT105" s="1">
        <f>ROUND(AbsDiff!BT105,3)</f>
        <v>0</v>
      </c>
      <c r="BU105" s="1">
        <f>ROUND(AbsDiff!BU105,3)</f>
        <v>0</v>
      </c>
      <c r="BV105" s="1">
        <f>ROUND(AbsDiff!BV105,3)</f>
        <v>0</v>
      </c>
      <c r="BW105" s="1">
        <f>ROUND(AbsDiff!BW105,3)</f>
        <v>0</v>
      </c>
      <c r="BX105" s="1">
        <f>ROUND(AbsDiff!BX105,3)</f>
        <v>0</v>
      </c>
      <c r="BY105" s="1">
        <f>ROUND(AbsDiff!BY105,3)</f>
        <v>0</v>
      </c>
      <c r="BZ105" s="1">
        <f>ROUND(AbsDiff!BZ105,3)</f>
        <v>0</v>
      </c>
      <c r="CA105" s="1">
        <f>ROUND(AbsDiff!CA105,3)</f>
        <v>0</v>
      </c>
      <c r="CB105" s="1">
        <f>ROUND(AbsDiff!CB105,3)</f>
        <v>0</v>
      </c>
    </row>
    <row r="106" spans="1:80" x14ac:dyDescent="0.2">
      <c r="A106" s="1">
        <f>ROUND(AbsDiff!A106,3)</f>
        <v>0</v>
      </c>
      <c r="B106" s="1">
        <f>ROUND(AbsDiff!B106,3)</f>
        <v>0</v>
      </c>
      <c r="C106" s="1">
        <f>ROUND(AbsDiff!C106,3)</f>
        <v>0</v>
      </c>
      <c r="D106" s="1">
        <f>ROUND(AbsDiff!D106,3)</f>
        <v>1E-3</v>
      </c>
      <c r="E106" s="1">
        <f>ROUND(AbsDiff!E106,3)</f>
        <v>1E-3</v>
      </c>
      <c r="F106" s="1">
        <f>ROUND(AbsDiff!F106,3)</f>
        <v>1E-3</v>
      </c>
      <c r="G106" s="1">
        <f>ROUND(AbsDiff!G106,3)</f>
        <v>1E-3</v>
      </c>
      <c r="H106" s="1">
        <f>ROUND(AbsDiff!H106,3)</f>
        <v>0</v>
      </c>
      <c r="I106" s="1">
        <f>ROUND(AbsDiff!I106,3)</f>
        <v>0</v>
      </c>
      <c r="J106" s="1">
        <f>ROUND(AbsDiff!J106,3)</f>
        <v>0</v>
      </c>
      <c r="K106" s="1">
        <f>ROUND(AbsDiff!K106,3)</f>
        <v>0.31</v>
      </c>
      <c r="L106" s="1">
        <f>ROUND(AbsDiff!L106,3)</f>
        <v>0</v>
      </c>
      <c r="M106" s="1">
        <f>ROUND(AbsDiff!M106,3)</f>
        <v>0</v>
      </c>
      <c r="N106" s="1">
        <f>ROUND(AbsDiff!N106,3)</f>
        <v>0</v>
      </c>
      <c r="O106" s="1">
        <f>ROUND(AbsDiff!O106,3)</f>
        <v>0</v>
      </c>
      <c r="P106" s="1">
        <f>ROUND(AbsDiff!P106,3)</f>
        <v>0</v>
      </c>
      <c r="Q106" s="1">
        <f>ROUND(AbsDiff!Q106,3)</f>
        <v>0</v>
      </c>
      <c r="R106" s="1">
        <f>ROUND(AbsDiff!R106,3)</f>
        <v>-2E-3</v>
      </c>
      <c r="S106" s="1">
        <f>ROUND(AbsDiff!S106,3)</f>
        <v>0</v>
      </c>
      <c r="T106" s="1">
        <f>ROUND(AbsDiff!T106,3)</f>
        <v>0</v>
      </c>
      <c r="U106" s="1">
        <f>ROUND(AbsDiff!U106,3)</f>
        <v>0</v>
      </c>
      <c r="V106" s="1">
        <f>ROUND(AbsDiff!V106,3)</f>
        <v>0</v>
      </c>
      <c r="W106" s="1">
        <f>ROUND(AbsDiff!W106,3)</f>
        <v>0</v>
      </c>
      <c r="X106" s="1">
        <f>ROUND(AbsDiff!X106,3)</f>
        <v>0</v>
      </c>
      <c r="Y106" s="1">
        <f>ROUND(AbsDiff!Y106,3)</f>
        <v>0</v>
      </c>
      <c r="Z106" s="1">
        <f>ROUND(AbsDiff!Z106,3)</f>
        <v>0</v>
      </c>
      <c r="AA106" s="1">
        <f>ROUND(AbsDiff!AA106,3)</f>
        <v>0</v>
      </c>
      <c r="AB106" s="1">
        <f>ROUND(AbsDiff!AB106,3)</f>
        <v>0</v>
      </c>
      <c r="AC106" s="1">
        <f>ROUND(AbsDiff!AC106,3)</f>
        <v>0</v>
      </c>
      <c r="AD106" s="1">
        <f>ROUND(AbsDiff!AD106,3)</f>
        <v>0</v>
      </c>
      <c r="AE106" s="1">
        <f>ROUND(AbsDiff!AE106,3)</f>
        <v>0</v>
      </c>
      <c r="AF106" s="1">
        <f>ROUND(AbsDiff!AF106,3)</f>
        <v>0</v>
      </c>
      <c r="AG106" s="1">
        <f>ROUND(AbsDiff!AG106,3)</f>
        <v>0</v>
      </c>
      <c r="AH106" s="1">
        <f>ROUND(AbsDiff!AH106,3)</f>
        <v>0</v>
      </c>
      <c r="AI106" s="1">
        <f>ROUND(AbsDiff!AI106,3)</f>
        <v>0</v>
      </c>
      <c r="AJ106" s="1">
        <f>ROUND(AbsDiff!AJ106,3)</f>
        <v>0</v>
      </c>
      <c r="AK106" s="1">
        <f>ROUND(AbsDiff!AK106,3)</f>
        <v>0</v>
      </c>
      <c r="AL106" s="1">
        <f>ROUND(AbsDiff!AL106,3)</f>
        <v>0</v>
      </c>
      <c r="AM106" s="1">
        <f>ROUND(AbsDiff!AM106,3)</f>
        <v>0</v>
      </c>
      <c r="AN106" s="1">
        <f>ROUND(AbsDiff!AN106,3)</f>
        <v>0</v>
      </c>
      <c r="AO106" s="1">
        <f>ROUND(AbsDiff!AO106,3)</f>
        <v>0</v>
      </c>
      <c r="AP106" s="1">
        <f>ROUND(AbsDiff!AP106,3)</f>
        <v>0</v>
      </c>
      <c r="AQ106" s="1">
        <f>ROUND(AbsDiff!AQ106,3)</f>
        <v>0</v>
      </c>
      <c r="AR106" s="1">
        <f>ROUND(AbsDiff!AR106,3)</f>
        <v>0</v>
      </c>
      <c r="AS106" s="1">
        <f>ROUND(AbsDiff!AS106,3)</f>
        <v>0</v>
      </c>
      <c r="AT106" s="1">
        <f>ROUND(AbsDiff!AT106,3)</f>
        <v>0</v>
      </c>
      <c r="AU106" s="1">
        <f>ROUND(AbsDiff!AU106,3)</f>
        <v>0</v>
      </c>
      <c r="AV106" s="1" t="e">
        <f>ROUND(AbsDiff!AV106,3)</f>
        <v>#VALUE!</v>
      </c>
      <c r="AW106" s="1">
        <f>ROUND(AbsDiff!AW106,3)</f>
        <v>0</v>
      </c>
      <c r="AX106" s="1">
        <f>ROUND(AbsDiff!AX106,3)</f>
        <v>0</v>
      </c>
      <c r="AY106" s="1">
        <f>ROUND(AbsDiff!AY106,3)</f>
        <v>0</v>
      </c>
      <c r="AZ106" s="1">
        <f>ROUND(AbsDiff!AZ106,3)</f>
        <v>0</v>
      </c>
      <c r="BA106" s="1" t="e">
        <f>ROUND(AbsDiff!BA106,3)</f>
        <v>#VALUE!</v>
      </c>
      <c r="BB106" s="1">
        <f>ROUND(AbsDiff!BB106,3)</f>
        <v>0</v>
      </c>
      <c r="BC106" s="1">
        <f>ROUND(AbsDiff!BC106,3)</f>
        <v>0</v>
      </c>
      <c r="BD106" s="1">
        <f>ROUND(AbsDiff!BD106,3)</f>
        <v>0</v>
      </c>
      <c r="BE106" s="1">
        <f>ROUND(AbsDiff!BE106,3)</f>
        <v>0</v>
      </c>
      <c r="BF106" s="1">
        <f>ROUND(AbsDiff!BF106,3)</f>
        <v>0</v>
      </c>
      <c r="BG106" s="1">
        <f>ROUND(AbsDiff!BG106,3)</f>
        <v>0</v>
      </c>
      <c r="BH106" s="1">
        <f>ROUND(AbsDiff!BH106,3)</f>
        <v>0</v>
      </c>
      <c r="BI106" s="1">
        <f>ROUND(AbsDiff!BI106,3)</f>
        <v>0</v>
      </c>
      <c r="BJ106" s="1">
        <f>ROUND(AbsDiff!BJ106,3)</f>
        <v>0</v>
      </c>
      <c r="BK106" s="1">
        <f>ROUND(AbsDiff!BK106,3)</f>
        <v>1E-3</v>
      </c>
      <c r="BL106" s="1">
        <f>ROUND(AbsDiff!BL106,3)</f>
        <v>0</v>
      </c>
      <c r="BM106" s="1">
        <f>ROUND(AbsDiff!BM106,3)</f>
        <v>0</v>
      </c>
      <c r="BN106" s="1">
        <f>ROUND(AbsDiff!BN106,3)</f>
        <v>0</v>
      </c>
      <c r="BO106" s="1">
        <f>ROUND(AbsDiff!BO106,3)</f>
        <v>0</v>
      </c>
      <c r="BP106" s="1">
        <f>ROUND(AbsDiff!BP106,3)</f>
        <v>0</v>
      </c>
      <c r="BQ106" s="1">
        <f>ROUND(AbsDiff!BQ106,3)</f>
        <v>0</v>
      </c>
      <c r="BR106" s="1">
        <f>ROUND(AbsDiff!BR106,3)</f>
        <v>0</v>
      </c>
      <c r="BS106" s="1">
        <f>ROUND(AbsDiff!BS106,3)</f>
        <v>0</v>
      </c>
      <c r="BT106" s="1">
        <f>ROUND(AbsDiff!BT106,3)</f>
        <v>0</v>
      </c>
      <c r="BU106" s="1">
        <f>ROUND(AbsDiff!BU106,3)</f>
        <v>0</v>
      </c>
      <c r="BV106" s="1">
        <f>ROUND(AbsDiff!BV106,3)</f>
        <v>0</v>
      </c>
      <c r="BW106" s="1">
        <f>ROUND(AbsDiff!BW106,3)</f>
        <v>0</v>
      </c>
      <c r="BX106" s="1">
        <f>ROUND(AbsDiff!BX106,3)</f>
        <v>0</v>
      </c>
      <c r="BY106" s="1">
        <f>ROUND(AbsDiff!BY106,3)</f>
        <v>0</v>
      </c>
      <c r="BZ106" s="1">
        <f>ROUND(AbsDiff!BZ106,3)</f>
        <v>0</v>
      </c>
      <c r="CA106" s="1">
        <f>ROUND(AbsDiff!CA106,3)</f>
        <v>0</v>
      </c>
      <c r="CB106" s="1">
        <f>ROUND(AbsDiff!CB106,3)</f>
        <v>0</v>
      </c>
    </row>
    <row r="107" spans="1:80" x14ac:dyDescent="0.2">
      <c r="A107" s="1">
        <f>ROUND(AbsDiff!A107,3)</f>
        <v>0</v>
      </c>
      <c r="B107" s="1">
        <f>ROUND(AbsDiff!B107,3)</f>
        <v>0</v>
      </c>
      <c r="C107" s="1">
        <f>ROUND(AbsDiff!C107,3)</f>
        <v>0</v>
      </c>
      <c r="D107" s="1">
        <f>ROUND(AbsDiff!D107,3)</f>
        <v>1E-3</v>
      </c>
      <c r="E107" s="1">
        <f>ROUND(AbsDiff!E107,3)</f>
        <v>1E-3</v>
      </c>
      <c r="F107" s="1">
        <f>ROUND(AbsDiff!F107,3)</f>
        <v>1E-3</v>
      </c>
      <c r="G107" s="1">
        <f>ROUND(AbsDiff!G107,3)</f>
        <v>1E-3</v>
      </c>
      <c r="H107" s="1">
        <f>ROUND(AbsDiff!H107,3)</f>
        <v>0</v>
      </c>
      <c r="I107" s="1">
        <f>ROUND(AbsDiff!I107,3)</f>
        <v>0</v>
      </c>
      <c r="J107" s="1">
        <f>ROUND(AbsDiff!J107,3)</f>
        <v>0</v>
      </c>
      <c r="K107" s="1" t="e">
        <f>ROUND(AbsDiff!K107,3)</f>
        <v>#VALUE!</v>
      </c>
      <c r="L107" s="1">
        <f>ROUND(AbsDiff!L107,3)</f>
        <v>0</v>
      </c>
      <c r="M107" s="1">
        <f>ROUND(AbsDiff!M107,3)</f>
        <v>0</v>
      </c>
      <c r="N107" s="1">
        <f>ROUND(AbsDiff!N107,3)</f>
        <v>0</v>
      </c>
      <c r="O107" s="1">
        <f>ROUND(AbsDiff!O107,3)</f>
        <v>0</v>
      </c>
      <c r="P107" s="1">
        <f>ROUND(AbsDiff!P107,3)</f>
        <v>0</v>
      </c>
      <c r="Q107" s="1">
        <f>ROUND(AbsDiff!Q107,3)</f>
        <v>0</v>
      </c>
      <c r="R107" s="1">
        <f>ROUND(AbsDiff!R107,3)</f>
        <v>-2E-3</v>
      </c>
      <c r="S107" s="1">
        <f>ROUND(AbsDiff!S107,3)</f>
        <v>0</v>
      </c>
      <c r="T107" s="1">
        <f>ROUND(AbsDiff!T107,3)</f>
        <v>0</v>
      </c>
      <c r="U107" s="1">
        <f>ROUND(AbsDiff!U107,3)</f>
        <v>0</v>
      </c>
      <c r="V107" s="1">
        <f>ROUND(AbsDiff!V107,3)</f>
        <v>0</v>
      </c>
      <c r="W107" s="1">
        <f>ROUND(AbsDiff!W107,3)</f>
        <v>0</v>
      </c>
      <c r="X107" s="1">
        <f>ROUND(AbsDiff!X107,3)</f>
        <v>0</v>
      </c>
      <c r="Y107" s="1">
        <f>ROUND(AbsDiff!Y107,3)</f>
        <v>0</v>
      </c>
      <c r="Z107" s="1">
        <f>ROUND(AbsDiff!Z107,3)</f>
        <v>0</v>
      </c>
      <c r="AA107" s="1">
        <f>ROUND(AbsDiff!AA107,3)</f>
        <v>0</v>
      </c>
      <c r="AB107" s="1">
        <f>ROUND(AbsDiff!AB107,3)</f>
        <v>0</v>
      </c>
      <c r="AC107" s="1">
        <f>ROUND(AbsDiff!AC107,3)</f>
        <v>0</v>
      </c>
      <c r="AD107" s="1">
        <f>ROUND(AbsDiff!AD107,3)</f>
        <v>0</v>
      </c>
      <c r="AE107" s="1">
        <f>ROUND(AbsDiff!AE107,3)</f>
        <v>0</v>
      </c>
      <c r="AF107" s="1">
        <f>ROUND(AbsDiff!AF107,3)</f>
        <v>0</v>
      </c>
      <c r="AG107" s="1">
        <f>ROUND(AbsDiff!AG107,3)</f>
        <v>0</v>
      </c>
      <c r="AH107" s="1">
        <f>ROUND(AbsDiff!AH107,3)</f>
        <v>0</v>
      </c>
      <c r="AI107" s="1">
        <f>ROUND(AbsDiff!AI107,3)</f>
        <v>0</v>
      </c>
      <c r="AJ107" s="1">
        <f>ROUND(AbsDiff!AJ107,3)</f>
        <v>0</v>
      </c>
      <c r="AK107" s="1">
        <f>ROUND(AbsDiff!AK107,3)</f>
        <v>0</v>
      </c>
      <c r="AL107" s="1">
        <f>ROUND(AbsDiff!AL107,3)</f>
        <v>0</v>
      </c>
      <c r="AM107" s="1">
        <f>ROUND(AbsDiff!AM107,3)</f>
        <v>0</v>
      </c>
      <c r="AN107" s="1">
        <f>ROUND(AbsDiff!AN107,3)</f>
        <v>0</v>
      </c>
      <c r="AO107" s="1">
        <f>ROUND(AbsDiff!AO107,3)</f>
        <v>0</v>
      </c>
      <c r="AP107" s="1">
        <f>ROUND(AbsDiff!AP107,3)</f>
        <v>0</v>
      </c>
      <c r="AQ107" s="1">
        <f>ROUND(AbsDiff!AQ107,3)</f>
        <v>0</v>
      </c>
      <c r="AR107" s="1">
        <f>ROUND(AbsDiff!AR107,3)</f>
        <v>0</v>
      </c>
      <c r="AS107" s="1">
        <f>ROUND(AbsDiff!AS107,3)</f>
        <v>0</v>
      </c>
      <c r="AT107" s="1">
        <f>ROUND(AbsDiff!AT107,3)</f>
        <v>0</v>
      </c>
      <c r="AU107" s="1">
        <f>ROUND(AbsDiff!AU107,3)</f>
        <v>0</v>
      </c>
      <c r="AV107" s="1" t="e">
        <f>ROUND(AbsDiff!AV107,3)</f>
        <v>#VALUE!</v>
      </c>
      <c r="AW107" s="1">
        <f>ROUND(AbsDiff!AW107,3)</f>
        <v>0</v>
      </c>
      <c r="AX107" s="1">
        <f>ROUND(AbsDiff!AX107,3)</f>
        <v>0</v>
      </c>
      <c r="AY107" s="1">
        <f>ROUND(AbsDiff!AY107,3)</f>
        <v>0</v>
      </c>
      <c r="AZ107" s="1">
        <f>ROUND(AbsDiff!AZ107,3)</f>
        <v>0</v>
      </c>
      <c r="BA107" s="1" t="e">
        <f>ROUND(AbsDiff!BA107,3)</f>
        <v>#VALUE!</v>
      </c>
      <c r="BB107" s="1">
        <f>ROUND(AbsDiff!BB107,3)</f>
        <v>0</v>
      </c>
      <c r="BC107" s="1">
        <f>ROUND(AbsDiff!BC107,3)</f>
        <v>0</v>
      </c>
      <c r="BD107" s="1">
        <f>ROUND(AbsDiff!BD107,3)</f>
        <v>0</v>
      </c>
      <c r="BE107" s="1">
        <f>ROUND(AbsDiff!BE107,3)</f>
        <v>0</v>
      </c>
      <c r="BF107" s="1">
        <f>ROUND(AbsDiff!BF107,3)</f>
        <v>0</v>
      </c>
      <c r="BG107" s="1">
        <f>ROUND(AbsDiff!BG107,3)</f>
        <v>-26.626999999999999</v>
      </c>
      <c r="BH107" s="1">
        <f>ROUND(AbsDiff!BH107,3)</f>
        <v>0</v>
      </c>
      <c r="BI107" s="1">
        <f>ROUND(AbsDiff!BI107,3)</f>
        <v>0</v>
      </c>
      <c r="BJ107" s="1">
        <f>ROUND(AbsDiff!BJ107,3)</f>
        <v>0</v>
      </c>
      <c r="BK107" s="1">
        <f>ROUND(AbsDiff!BK107,3)</f>
        <v>1E-3</v>
      </c>
      <c r="BL107" s="1">
        <f>ROUND(AbsDiff!BL107,3)</f>
        <v>0</v>
      </c>
      <c r="BM107" s="1">
        <f>ROUND(AbsDiff!BM107,3)</f>
        <v>0</v>
      </c>
      <c r="BN107" s="1">
        <f>ROUND(AbsDiff!BN107,3)</f>
        <v>0</v>
      </c>
      <c r="BO107" s="1">
        <f>ROUND(AbsDiff!BO107,3)</f>
        <v>0</v>
      </c>
      <c r="BP107" s="1">
        <f>ROUND(AbsDiff!BP107,3)</f>
        <v>0</v>
      </c>
      <c r="BQ107" s="1">
        <f>ROUND(AbsDiff!BQ107,3)</f>
        <v>0</v>
      </c>
      <c r="BR107" s="1">
        <f>ROUND(AbsDiff!BR107,3)</f>
        <v>0</v>
      </c>
      <c r="BS107" s="1">
        <f>ROUND(AbsDiff!BS107,3)</f>
        <v>0</v>
      </c>
      <c r="BT107" s="1">
        <f>ROUND(AbsDiff!BT107,3)</f>
        <v>0</v>
      </c>
      <c r="BU107" s="1">
        <f>ROUND(AbsDiff!BU107,3)</f>
        <v>0</v>
      </c>
      <c r="BV107" s="1">
        <f>ROUND(AbsDiff!BV107,3)</f>
        <v>0</v>
      </c>
      <c r="BW107" s="1">
        <f>ROUND(AbsDiff!BW107,3)</f>
        <v>0</v>
      </c>
      <c r="BX107" s="1">
        <f>ROUND(AbsDiff!BX107,3)</f>
        <v>0</v>
      </c>
      <c r="BY107" s="1">
        <f>ROUND(AbsDiff!BY107,3)</f>
        <v>0</v>
      </c>
      <c r="BZ107" s="1">
        <f>ROUND(AbsDiff!BZ107,3)</f>
        <v>0</v>
      </c>
      <c r="CA107" s="1">
        <f>ROUND(AbsDiff!CA107,3)</f>
        <v>0</v>
      </c>
      <c r="CB107" s="1">
        <f>ROUND(AbsDiff!CB107,3)</f>
        <v>0</v>
      </c>
    </row>
    <row r="108" spans="1:80" x14ac:dyDescent="0.2">
      <c r="A108" s="1">
        <f>ROUND(AbsDiff!A108,3)</f>
        <v>0</v>
      </c>
      <c r="B108" s="1">
        <f>ROUND(AbsDiff!B108,3)</f>
        <v>0</v>
      </c>
      <c r="C108" s="1">
        <f>ROUND(AbsDiff!C108,3)</f>
        <v>0</v>
      </c>
      <c r="D108" s="1">
        <f>ROUND(AbsDiff!D108,3)</f>
        <v>1E-3</v>
      </c>
      <c r="E108" s="1">
        <f>ROUND(AbsDiff!E108,3)</f>
        <v>1E-3</v>
      </c>
      <c r="F108" s="1">
        <f>ROUND(AbsDiff!F108,3)</f>
        <v>1E-3</v>
      </c>
      <c r="G108" s="1">
        <f>ROUND(AbsDiff!G108,3)</f>
        <v>1E-3</v>
      </c>
      <c r="H108" s="1">
        <f>ROUND(AbsDiff!H108,3)</f>
        <v>0</v>
      </c>
      <c r="I108" s="1">
        <f>ROUND(AbsDiff!I108,3)</f>
        <v>0</v>
      </c>
      <c r="J108" s="1">
        <f>ROUND(AbsDiff!J108,3)</f>
        <v>0</v>
      </c>
      <c r="K108" s="1">
        <f>ROUND(AbsDiff!K108,3)</f>
        <v>223.327</v>
      </c>
      <c r="L108" s="1">
        <f>ROUND(AbsDiff!L108,3)</f>
        <v>0</v>
      </c>
      <c r="M108" s="1">
        <f>ROUND(AbsDiff!M108,3)</f>
        <v>0</v>
      </c>
      <c r="N108" s="1">
        <f>ROUND(AbsDiff!N108,3)</f>
        <v>0</v>
      </c>
      <c r="O108" s="1">
        <f>ROUND(AbsDiff!O108,3)</f>
        <v>0</v>
      </c>
      <c r="P108" s="1">
        <f>ROUND(AbsDiff!P108,3)</f>
        <v>0</v>
      </c>
      <c r="Q108" s="1">
        <f>ROUND(AbsDiff!Q108,3)</f>
        <v>0</v>
      </c>
      <c r="R108" s="1">
        <f>ROUND(AbsDiff!R108,3)</f>
        <v>-2E-3</v>
      </c>
      <c r="S108" s="1">
        <f>ROUND(AbsDiff!S108,3)</f>
        <v>0</v>
      </c>
      <c r="T108" s="1">
        <f>ROUND(AbsDiff!T108,3)</f>
        <v>0</v>
      </c>
      <c r="U108" s="1">
        <f>ROUND(AbsDiff!U108,3)</f>
        <v>0</v>
      </c>
      <c r="V108" s="1">
        <f>ROUND(AbsDiff!V108,3)</f>
        <v>0</v>
      </c>
      <c r="W108" s="1">
        <f>ROUND(AbsDiff!W108,3)</f>
        <v>0</v>
      </c>
      <c r="X108" s="1">
        <f>ROUND(AbsDiff!X108,3)</f>
        <v>0</v>
      </c>
      <c r="Y108" s="1">
        <f>ROUND(AbsDiff!Y108,3)</f>
        <v>0</v>
      </c>
      <c r="Z108" s="1">
        <f>ROUND(AbsDiff!Z108,3)</f>
        <v>0</v>
      </c>
      <c r="AA108" s="1">
        <f>ROUND(AbsDiff!AA108,3)</f>
        <v>0</v>
      </c>
      <c r="AB108" s="1">
        <f>ROUND(AbsDiff!AB108,3)</f>
        <v>0</v>
      </c>
      <c r="AC108" s="1">
        <f>ROUND(AbsDiff!AC108,3)</f>
        <v>0</v>
      </c>
      <c r="AD108" s="1">
        <f>ROUND(AbsDiff!AD108,3)</f>
        <v>0</v>
      </c>
      <c r="AE108" s="1">
        <f>ROUND(AbsDiff!AE108,3)</f>
        <v>0</v>
      </c>
      <c r="AF108" s="1">
        <f>ROUND(AbsDiff!AF108,3)</f>
        <v>0</v>
      </c>
      <c r="AG108" s="1">
        <f>ROUND(AbsDiff!AG108,3)</f>
        <v>0</v>
      </c>
      <c r="AH108" s="1">
        <f>ROUND(AbsDiff!AH108,3)</f>
        <v>0</v>
      </c>
      <c r="AI108" s="1">
        <f>ROUND(AbsDiff!AI108,3)</f>
        <v>0</v>
      </c>
      <c r="AJ108" s="1">
        <f>ROUND(AbsDiff!AJ108,3)</f>
        <v>0</v>
      </c>
      <c r="AK108" s="1">
        <f>ROUND(AbsDiff!AK108,3)</f>
        <v>0</v>
      </c>
      <c r="AL108" s="1">
        <f>ROUND(AbsDiff!AL108,3)</f>
        <v>0</v>
      </c>
      <c r="AM108" s="1">
        <f>ROUND(AbsDiff!AM108,3)</f>
        <v>0</v>
      </c>
      <c r="AN108" s="1">
        <f>ROUND(AbsDiff!AN108,3)</f>
        <v>0</v>
      </c>
      <c r="AO108" s="1">
        <f>ROUND(AbsDiff!AO108,3)</f>
        <v>0</v>
      </c>
      <c r="AP108" s="1">
        <f>ROUND(AbsDiff!AP108,3)</f>
        <v>0</v>
      </c>
      <c r="AQ108" s="1">
        <f>ROUND(AbsDiff!AQ108,3)</f>
        <v>0</v>
      </c>
      <c r="AR108" s="1">
        <f>ROUND(AbsDiff!AR108,3)</f>
        <v>0</v>
      </c>
      <c r="AS108" s="1">
        <f>ROUND(AbsDiff!AS108,3)</f>
        <v>0</v>
      </c>
      <c r="AT108" s="1">
        <f>ROUND(AbsDiff!AT108,3)</f>
        <v>0</v>
      </c>
      <c r="AU108" s="1">
        <f>ROUND(AbsDiff!AU108,3)</f>
        <v>0</v>
      </c>
      <c r="AV108" s="1" t="e">
        <f>ROUND(AbsDiff!AV108,3)</f>
        <v>#VALUE!</v>
      </c>
      <c r="AW108" s="1">
        <f>ROUND(AbsDiff!AW108,3)</f>
        <v>0</v>
      </c>
      <c r="AX108" s="1">
        <f>ROUND(AbsDiff!AX108,3)</f>
        <v>0</v>
      </c>
      <c r="AY108" s="1">
        <f>ROUND(AbsDiff!AY108,3)</f>
        <v>0</v>
      </c>
      <c r="AZ108" s="1">
        <f>ROUND(AbsDiff!AZ108,3)</f>
        <v>0</v>
      </c>
      <c r="BA108" s="1" t="e">
        <f>ROUND(AbsDiff!BA108,3)</f>
        <v>#VALUE!</v>
      </c>
      <c r="BB108" s="1">
        <f>ROUND(AbsDiff!BB108,3)</f>
        <v>0</v>
      </c>
      <c r="BC108" s="1">
        <f>ROUND(AbsDiff!BC108,3)</f>
        <v>0</v>
      </c>
      <c r="BD108" s="1">
        <f>ROUND(AbsDiff!BD108,3)</f>
        <v>0</v>
      </c>
      <c r="BE108" s="1">
        <f>ROUND(AbsDiff!BE108,3)</f>
        <v>0</v>
      </c>
      <c r="BF108" s="1">
        <f>ROUND(AbsDiff!BF108,3)</f>
        <v>0</v>
      </c>
      <c r="BG108" s="1">
        <f>ROUND(AbsDiff!BG108,3)</f>
        <v>-49.66</v>
      </c>
      <c r="BH108" s="1">
        <f>ROUND(AbsDiff!BH108,3)</f>
        <v>0</v>
      </c>
      <c r="BI108" s="1">
        <f>ROUND(AbsDiff!BI108,3)</f>
        <v>0</v>
      </c>
      <c r="BJ108" s="1">
        <f>ROUND(AbsDiff!BJ108,3)</f>
        <v>0</v>
      </c>
      <c r="BK108" s="1">
        <f>ROUND(AbsDiff!BK108,3)</f>
        <v>1E-3</v>
      </c>
      <c r="BL108" s="1">
        <f>ROUND(AbsDiff!BL108,3)</f>
        <v>0</v>
      </c>
      <c r="BM108" s="1">
        <f>ROUND(AbsDiff!BM108,3)</f>
        <v>0</v>
      </c>
      <c r="BN108" s="1">
        <f>ROUND(AbsDiff!BN108,3)</f>
        <v>0</v>
      </c>
      <c r="BO108" s="1">
        <f>ROUND(AbsDiff!BO108,3)</f>
        <v>0</v>
      </c>
      <c r="BP108" s="1">
        <f>ROUND(AbsDiff!BP108,3)</f>
        <v>0</v>
      </c>
      <c r="BQ108" s="1">
        <f>ROUND(AbsDiff!BQ108,3)</f>
        <v>0</v>
      </c>
      <c r="BR108" s="1">
        <f>ROUND(AbsDiff!BR108,3)</f>
        <v>0</v>
      </c>
      <c r="BS108" s="1">
        <f>ROUND(AbsDiff!BS108,3)</f>
        <v>0</v>
      </c>
      <c r="BT108" s="1">
        <f>ROUND(AbsDiff!BT108,3)</f>
        <v>0</v>
      </c>
      <c r="BU108" s="1">
        <f>ROUND(AbsDiff!BU108,3)</f>
        <v>0</v>
      </c>
      <c r="BV108" s="1">
        <f>ROUND(AbsDiff!BV108,3)</f>
        <v>0</v>
      </c>
      <c r="BW108" s="1">
        <f>ROUND(AbsDiff!BW108,3)</f>
        <v>0</v>
      </c>
      <c r="BX108" s="1">
        <f>ROUND(AbsDiff!BX108,3)</f>
        <v>0</v>
      </c>
      <c r="BY108" s="1">
        <f>ROUND(AbsDiff!BY108,3)</f>
        <v>0</v>
      </c>
      <c r="BZ108" s="1">
        <f>ROUND(AbsDiff!BZ108,3)</f>
        <v>0</v>
      </c>
      <c r="CA108" s="1">
        <f>ROUND(AbsDiff!CA108,3)</f>
        <v>0</v>
      </c>
      <c r="CB108" s="1">
        <f>ROUND(AbsDiff!CB108,3)</f>
        <v>0</v>
      </c>
    </row>
    <row r="109" spans="1:80" x14ac:dyDescent="0.2">
      <c r="A109" s="1">
        <f>ROUND(AbsDiff!A109,3)</f>
        <v>0</v>
      </c>
      <c r="B109" s="1">
        <f>ROUND(AbsDiff!B109,3)</f>
        <v>0</v>
      </c>
      <c r="C109" s="1">
        <f>ROUND(AbsDiff!C109,3)</f>
        <v>0</v>
      </c>
      <c r="D109" s="1">
        <f>ROUND(AbsDiff!D109,3)</f>
        <v>1E-3</v>
      </c>
      <c r="E109" s="1">
        <f>ROUND(AbsDiff!E109,3)</f>
        <v>1E-3</v>
      </c>
      <c r="F109" s="1">
        <f>ROUND(AbsDiff!F109,3)</f>
        <v>1E-3</v>
      </c>
      <c r="G109" s="1">
        <f>ROUND(AbsDiff!G109,3)</f>
        <v>1E-3</v>
      </c>
      <c r="H109" s="1">
        <f>ROUND(AbsDiff!H109,3)</f>
        <v>0</v>
      </c>
      <c r="I109" s="1">
        <f>ROUND(AbsDiff!I109,3)</f>
        <v>0</v>
      </c>
      <c r="J109" s="1">
        <f>ROUND(AbsDiff!J109,3)</f>
        <v>0</v>
      </c>
      <c r="K109" s="1">
        <f>ROUND(AbsDiff!K109,3)</f>
        <v>246.131</v>
      </c>
      <c r="L109" s="1">
        <f>ROUND(AbsDiff!L109,3)</f>
        <v>0</v>
      </c>
      <c r="M109" s="1">
        <f>ROUND(AbsDiff!M109,3)</f>
        <v>0</v>
      </c>
      <c r="N109" s="1">
        <f>ROUND(AbsDiff!N109,3)</f>
        <v>0</v>
      </c>
      <c r="O109" s="1">
        <f>ROUND(AbsDiff!O109,3)</f>
        <v>0</v>
      </c>
      <c r="P109" s="1">
        <f>ROUND(AbsDiff!P109,3)</f>
        <v>0</v>
      </c>
      <c r="Q109" s="1">
        <f>ROUND(AbsDiff!Q109,3)</f>
        <v>0</v>
      </c>
      <c r="R109" s="1">
        <f>ROUND(AbsDiff!R109,3)</f>
        <v>-2E-3</v>
      </c>
      <c r="S109" s="1">
        <f>ROUND(AbsDiff!S109,3)</f>
        <v>0</v>
      </c>
      <c r="T109" s="1">
        <f>ROUND(AbsDiff!T109,3)</f>
        <v>0</v>
      </c>
      <c r="U109" s="1">
        <f>ROUND(AbsDiff!U109,3)</f>
        <v>0</v>
      </c>
      <c r="V109" s="1">
        <f>ROUND(AbsDiff!V109,3)</f>
        <v>0</v>
      </c>
      <c r="W109" s="1">
        <f>ROUND(AbsDiff!W109,3)</f>
        <v>0</v>
      </c>
      <c r="X109" s="1">
        <f>ROUND(AbsDiff!X109,3)</f>
        <v>0</v>
      </c>
      <c r="Y109" s="1">
        <f>ROUND(AbsDiff!Y109,3)</f>
        <v>0</v>
      </c>
      <c r="Z109" s="1">
        <f>ROUND(AbsDiff!Z109,3)</f>
        <v>0</v>
      </c>
      <c r="AA109" s="1">
        <f>ROUND(AbsDiff!AA109,3)</f>
        <v>0</v>
      </c>
      <c r="AB109" s="1">
        <f>ROUND(AbsDiff!AB109,3)</f>
        <v>0</v>
      </c>
      <c r="AC109" s="1">
        <f>ROUND(AbsDiff!AC109,3)</f>
        <v>0</v>
      </c>
      <c r="AD109" s="1">
        <f>ROUND(AbsDiff!AD109,3)</f>
        <v>0</v>
      </c>
      <c r="AE109" s="1">
        <f>ROUND(AbsDiff!AE109,3)</f>
        <v>0</v>
      </c>
      <c r="AF109" s="1">
        <f>ROUND(AbsDiff!AF109,3)</f>
        <v>0</v>
      </c>
      <c r="AG109" s="1">
        <f>ROUND(AbsDiff!AG109,3)</f>
        <v>0</v>
      </c>
      <c r="AH109" s="1">
        <f>ROUND(AbsDiff!AH109,3)</f>
        <v>0</v>
      </c>
      <c r="AI109" s="1">
        <f>ROUND(AbsDiff!AI109,3)</f>
        <v>0</v>
      </c>
      <c r="AJ109" s="1">
        <f>ROUND(AbsDiff!AJ109,3)</f>
        <v>0</v>
      </c>
      <c r="AK109" s="1">
        <f>ROUND(AbsDiff!AK109,3)</f>
        <v>0</v>
      </c>
      <c r="AL109" s="1">
        <f>ROUND(AbsDiff!AL109,3)</f>
        <v>0</v>
      </c>
      <c r="AM109" s="1">
        <f>ROUND(AbsDiff!AM109,3)</f>
        <v>0</v>
      </c>
      <c r="AN109" s="1">
        <f>ROUND(AbsDiff!AN109,3)</f>
        <v>0</v>
      </c>
      <c r="AO109" s="1">
        <f>ROUND(AbsDiff!AO109,3)</f>
        <v>0</v>
      </c>
      <c r="AP109" s="1">
        <f>ROUND(AbsDiff!AP109,3)</f>
        <v>0</v>
      </c>
      <c r="AQ109" s="1">
        <f>ROUND(AbsDiff!AQ109,3)</f>
        <v>0</v>
      </c>
      <c r="AR109" s="1">
        <f>ROUND(AbsDiff!AR109,3)</f>
        <v>0</v>
      </c>
      <c r="AS109" s="1">
        <f>ROUND(AbsDiff!AS109,3)</f>
        <v>0</v>
      </c>
      <c r="AT109" s="1">
        <f>ROUND(AbsDiff!AT109,3)</f>
        <v>0</v>
      </c>
      <c r="AU109" s="1">
        <f>ROUND(AbsDiff!AU109,3)</f>
        <v>0</v>
      </c>
      <c r="AV109" s="1" t="e">
        <f>ROUND(AbsDiff!AV109,3)</f>
        <v>#VALUE!</v>
      </c>
      <c r="AW109" s="1">
        <f>ROUND(AbsDiff!AW109,3)</f>
        <v>0</v>
      </c>
      <c r="AX109" s="1">
        <f>ROUND(AbsDiff!AX109,3)</f>
        <v>0</v>
      </c>
      <c r="AY109" s="1">
        <f>ROUND(AbsDiff!AY109,3)</f>
        <v>0</v>
      </c>
      <c r="AZ109" s="1">
        <f>ROUND(AbsDiff!AZ109,3)</f>
        <v>0</v>
      </c>
      <c r="BA109" s="1" t="e">
        <f>ROUND(AbsDiff!BA109,3)</f>
        <v>#VALUE!</v>
      </c>
      <c r="BB109" s="1">
        <f>ROUND(AbsDiff!BB109,3)</f>
        <v>0</v>
      </c>
      <c r="BC109" s="1">
        <f>ROUND(AbsDiff!BC109,3)</f>
        <v>0</v>
      </c>
      <c r="BD109" s="1">
        <f>ROUND(AbsDiff!BD109,3)</f>
        <v>0</v>
      </c>
      <c r="BE109" s="1">
        <f>ROUND(AbsDiff!BE109,3)</f>
        <v>0</v>
      </c>
      <c r="BF109" s="1">
        <f>ROUND(AbsDiff!BF109,3)</f>
        <v>0</v>
      </c>
      <c r="BG109" s="1">
        <f>ROUND(AbsDiff!BG109,3)</f>
        <v>-87.811999999999998</v>
      </c>
      <c r="BH109" s="1">
        <f>ROUND(AbsDiff!BH109,3)</f>
        <v>0</v>
      </c>
      <c r="BI109" s="1">
        <f>ROUND(AbsDiff!BI109,3)</f>
        <v>0</v>
      </c>
      <c r="BJ109" s="1">
        <f>ROUND(AbsDiff!BJ109,3)</f>
        <v>0</v>
      </c>
      <c r="BK109" s="1">
        <f>ROUND(AbsDiff!BK109,3)</f>
        <v>0</v>
      </c>
      <c r="BL109" s="1">
        <f>ROUND(AbsDiff!BL109,3)</f>
        <v>0</v>
      </c>
      <c r="BM109" s="1">
        <f>ROUND(AbsDiff!BM109,3)</f>
        <v>0</v>
      </c>
      <c r="BN109" s="1">
        <f>ROUND(AbsDiff!BN109,3)</f>
        <v>0</v>
      </c>
      <c r="BO109" s="1">
        <f>ROUND(AbsDiff!BO109,3)</f>
        <v>0</v>
      </c>
      <c r="BP109" s="1">
        <f>ROUND(AbsDiff!BP109,3)</f>
        <v>0</v>
      </c>
      <c r="BQ109" s="1">
        <f>ROUND(AbsDiff!BQ109,3)</f>
        <v>0</v>
      </c>
      <c r="BR109" s="1">
        <f>ROUND(AbsDiff!BR109,3)</f>
        <v>0</v>
      </c>
      <c r="BS109" s="1">
        <f>ROUND(AbsDiff!BS109,3)</f>
        <v>0</v>
      </c>
      <c r="BT109" s="1">
        <f>ROUND(AbsDiff!BT109,3)</f>
        <v>0</v>
      </c>
      <c r="BU109" s="1">
        <f>ROUND(AbsDiff!BU109,3)</f>
        <v>0</v>
      </c>
      <c r="BV109" s="1">
        <f>ROUND(AbsDiff!BV109,3)</f>
        <v>0</v>
      </c>
      <c r="BW109" s="1">
        <f>ROUND(AbsDiff!BW109,3)</f>
        <v>0</v>
      </c>
      <c r="BX109" s="1">
        <f>ROUND(AbsDiff!BX109,3)</f>
        <v>0</v>
      </c>
      <c r="BY109" s="1">
        <f>ROUND(AbsDiff!BY109,3)</f>
        <v>0</v>
      </c>
      <c r="BZ109" s="1">
        <f>ROUND(AbsDiff!BZ109,3)</f>
        <v>0</v>
      </c>
      <c r="CA109" s="1">
        <f>ROUND(AbsDiff!CA109,3)</f>
        <v>0</v>
      </c>
      <c r="CB109" s="1">
        <f>ROUND(AbsDiff!CB109,3)</f>
        <v>0</v>
      </c>
    </row>
    <row r="110" spans="1:80" x14ac:dyDescent="0.2">
      <c r="A110" s="1">
        <f>ROUND(AbsDiff!A110,3)</f>
        <v>0</v>
      </c>
      <c r="B110" s="1">
        <f>ROUND(AbsDiff!B110,3)</f>
        <v>0</v>
      </c>
      <c r="C110" s="1">
        <f>ROUND(AbsDiff!C110,3)</f>
        <v>0</v>
      </c>
      <c r="D110" s="1">
        <f>ROUND(AbsDiff!D110,3)</f>
        <v>1E-3</v>
      </c>
      <c r="E110" s="1">
        <f>ROUND(AbsDiff!E110,3)</f>
        <v>1E-3</v>
      </c>
      <c r="F110" s="1">
        <f>ROUND(AbsDiff!F110,3)</f>
        <v>1E-3</v>
      </c>
      <c r="G110" s="1">
        <f>ROUND(AbsDiff!G110,3)</f>
        <v>1E-3</v>
      </c>
      <c r="H110" s="1">
        <f>ROUND(AbsDiff!H110,3)</f>
        <v>0</v>
      </c>
      <c r="I110" s="1">
        <f>ROUND(AbsDiff!I110,3)</f>
        <v>0</v>
      </c>
      <c r="J110" s="1">
        <f>ROUND(AbsDiff!J110,3)</f>
        <v>0</v>
      </c>
      <c r="K110" s="1">
        <f>ROUND(AbsDiff!K110,3)</f>
        <v>270.69400000000002</v>
      </c>
      <c r="L110" s="1">
        <f>ROUND(AbsDiff!L110,3)</f>
        <v>0</v>
      </c>
      <c r="M110" s="1">
        <f>ROUND(AbsDiff!M110,3)</f>
        <v>0</v>
      </c>
      <c r="N110" s="1">
        <f>ROUND(AbsDiff!N110,3)</f>
        <v>0</v>
      </c>
      <c r="O110" s="1">
        <f>ROUND(AbsDiff!O110,3)</f>
        <v>0</v>
      </c>
      <c r="P110" s="1">
        <f>ROUND(AbsDiff!P110,3)</f>
        <v>0</v>
      </c>
      <c r="Q110" s="1">
        <f>ROUND(AbsDiff!Q110,3)</f>
        <v>0</v>
      </c>
      <c r="R110" s="1">
        <f>ROUND(AbsDiff!R110,3)</f>
        <v>-2E-3</v>
      </c>
      <c r="S110" s="1">
        <f>ROUND(AbsDiff!S110,3)</f>
        <v>0</v>
      </c>
      <c r="T110" s="1">
        <f>ROUND(AbsDiff!T110,3)</f>
        <v>0</v>
      </c>
      <c r="U110" s="1">
        <f>ROUND(AbsDiff!U110,3)</f>
        <v>0</v>
      </c>
      <c r="V110" s="1">
        <f>ROUND(AbsDiff!V110,3)</f>
        <v>0</v>
      </c>
      <c r="W110" s="1">
        <f>ROUND(AbsDiff!W110,3)</f>
        <v>0</v>
      </c>
      <c r="X110" s="1">
        <f>ROUND(AbsDiff!X110,3)</f>
        <v>0</v>
      </c>
      <c r="Y110" s="1">
        <f>ROUND(AbsDiff!Y110,3)</f>
        <v>0</v>
      </c>
      <c r="Z110" s="1">
        <f>ROUND(AbsDiff!Z110,3)</f>
        <v>0</v>
      </c>
      <c r="AA110" s="1">
        <f>ROUND(AbsDiff!AA110,3)</f>
        <v>0</v>
      </c>
      <c r="AB110" s="1">
        <f>ROUND(AbsDiff!AB110,3)</f>
        <v>0</v>
      </c>
      <c r="AC110" s="1">
        <f>ROUND(AbsDiff!AC110,3)</f>
        <v>0</v>
      </c>
      <c r="AD110" s="1">
        <f>ROUND(AbsDiff!AD110,3)</f>
        <v>0</v>
      </c>
      <c r="AE110" s="1">
        <f>ROUND(AbsDiff!AE110,3)</f>
        <v>0</v>
      </c>
      <c r="AF110" s="1">
        <f>ROUND(AbsDiff!AF110,3)</f>
        <v>0</v>
      </c>
      <c r="AG110" s="1">
        <f>ROUND(AbsDiff!AG110,3)</f>
        <v>0</v>
      </c>
      <c r="AH110" s="1">
        <f>ROUND(AbsDiff!AH110,3)</f>
        <v>0</v>
      </c>
      <c r="AI110" s="1">
        <f>ROUND(AbsDiff!AI110,3)</f>
        <v>0</v>
      </c>
      <c r="AJ110" s="1">
        <f>ROUND(AbsDiff!AJ110,3)</f>
        <v>0</v>
      </c>
      <c r="AK110" s="1">
        <f>ROUND(AbsDiff!AK110,3)</f>
        <v>0</v>
      </c>
      <c r="AL110" s="1">
        <f>ROUND(AbsDiff!AL110,3)</f>
        <v>0</v>
      </c>
      <c r="AM110" s="1">
        <f>ROUND(AbsDiff!AM110,3)</f>
        <v>0</v>
      </c>
      <c r="AN110" s="1">
        <f>ROUND(AbsDiff!AN110,3)</f>
        <v>0</v>
      </c>
      <c r="AO110" s="1">
        <f>ROUND(AbsDiff!AO110,3)</f>
        <v>0</v>
      </c>
      <c r="AP110" s="1">
        <f>ROUND(AbsDiff!AP110,3)</f>
        <v>0</v>
      </c>
      <c r="AQ110" s="1">
        <f>ROUND(AbsDiff!AQ110,3)</f>
        <v>0</v>
      </c>
      <c r="AR110" s="1">
        <f>ROUND(AbsDiff!AR110,3)</f>
        <v>0</v>
      </c>
      <c r="AS110" s="1">
        <f>ROUND(AbsDiff!AS110,3)</f>
        <v>0</v>
      </c>
      <c r="AT110" s="1">
        <f>ROUND(AbsDiff!AT110,3)</f>
        <v>0</v>
      </c>
      <c r="AU110" s="1">
        <f>ROUND(AbsDiff!AU110,3)</f>
        <v>0</v>
      </c>
      <c r="AV110" s="1" t="e">
        <f>ROUND(AbsDiff!AV110,3)</f>
        <v>#VALUE!</v>
      </c>
      <c r="AW110" s="1">
        <f>ROUND(AbsDiff!AW110,3)</f>
        <v>0</v>
      </c>
      <c r="AX110" s="1">
        <f>ROUND(AbsDiff!AX110,3)</f>
        <v>0</v>
      </c>
      <c r="AY110" s="1">
        <f>ROUND(AbsDiff!AY110,3)</f>
        <v>0</v>
      </c>
      <c r="AZ110" s="1">
        <f>ROUND(AbsDiff!AZ110,3)</f>
        <v>0</v>
      </c>
      <c r="BA110" s="1" t="e">
        <f>ROUND(AbsDiff!BA110,3)</f>
        <v>#VALUE!</v>
      </c>
      <c r="BB110" s="1">
        <f>ROUND(AbsDiff!BB110,3)</f>
        <v>0</v>
      </c>
      <c r="BC110" s="1">
        <f>ROUND(AbsDiff!BC110,3)</f>
        <v>0</v>
      </c>
      <c r="BD110" s="1">
        <f>ROUND(AbsDiff!BD110,3)</f>
        <v>0</v>
      </c>
      <c r="BE110" s="1">
        <f>ROUND(AbsDiff!BE110,3)</f>
        <v>0</v>
      </c>
      <c r="BF110" s="1">
        <f>ROUND(AbsDiff!BF110,3)</f>
        <v>0</v>
      </c>
      <c r="BG110" s="1">
        <f>ROUND(AbsDiff!BG110,3)</f>
        <v>-125.96</v>
      </c>
      <c r="BH110" s="1">
        <f>ROUND(AbsDiff!BH110,3)</f>
        <v>0</v>
      </c>
      <c r="BI110" s="1">
        <f>ROUND(AbsDiff!BI110,3)</f>
        <v>0</v>
      </c>
      <c r="BJ110" s="1">
        <f>ROUND(AbsDiff!BJ110,3)</f>
        <v>0</v>
      </c>
      <c r="BK110" s="1">
        <f>ROUND(AbsDiff!BK110,3)</f>
        <v>0</v>
      </c>
      <c r="BL110" s="1">
        <f>ROUND(AbsDiff!BL110,3)</f>
        <v>0</v>
      </c>
      <c r="BM110" s="1">
        <f>ROUND(AbsDiff!BM110,3)</f>
        <v>0</v>
      </c>
      <c r="BN110" s="1">
        <f>ROUND(AbsDiff!BN110,3)</f>
        <v>0</v>
      </c>
      <c r="BO110" s="1">
        <f>ROUND(AbsDiff!BO110,3)</f>
        <v>0</v>
      </c>
      <c r="BP110" s="1">
        <f>ROUND(AbsDiff!BP110,3)</f>
        <v>0</v>
      </c>
      <c r="BQ110" s="1">
        <f>ROUND(AbsDiff!BQ110,3)</f>
        <v>0</v>
      </c>
      <c r="BR110" s="1">
        <f>ROUND(AbsDiff!BR110,3)</f>
        <v>0</v>
      </c>
      <c r="BS110" s="1">
        <f>ROUND(AbsDiff!BS110,3)</f>
        <v>0</v>
      </c>
      <c r="BT110" s="1">
        <f>ROUND(AbsDiff!BT110,3)</f>
        <v>0</v>
      </c>
      <c r="BU110" s="1">
        <f>ROUND(AbsDiff!BU110,3)</f>
        <v>0</v>
      </c>
      <c r="BV110" s="1">
        <f>ROUND(AbsDiff!BV110,3)</f>
        <v>0</v>
      </c>
      <c r="BW110" s="1">
        <f>ROUND(AbsDiff!BW110,3)</f>
        <v>0</v>
      </c>
      <c r="BX110" s="1">
        <f>ROUND(AbsDiff!BX110,3)</f>
        <v>0</v>
      </c>
      <c r="BY110" s="1">
        <f>ROUND(AbsDiff!BY110,3)</f>
        <v>0</v>
      </c>
      <c r="BZ110" s="1">
        <f>ROUND(AbsDiff!BZ110,3)</f>
        <v>0</v>
      </c>
      <c r="CA110" s="1">
        <f>ROUND(AbsDiff!CA110,3)</f>
        <v>0</v>
      </c>
      <c r="CB110" s="1">
        <f>ROUND(AbsDiff!CB110,3)</f>
        <v>0</v>
      </c>
    </row>
    <row r="111" spans="1:80" x14ac:dyDescent="0.2">
      <c r="A111" s="1">
        <f>ROUND(AbsDiff!A111,3)</f>
        <v>0</v>
      </c>
      <c r="B111" s="1">
        <f>ROUND(AbsDiff!B111,3)</f>
        <v>0</v>
      </c>
      <c r="C111" s="1">
        <f>ROUND(AbsDiff!C111,3)</f>
        <v>0</v>
      </c>
      <c r="D111" s="1">
        <f>ROUND(AbsDiff!D111,3)</f>
        <v>1E-3</v>
      </c>
      <c r="E111" s="1">
        <f>ROUND(AbsDiff!E111,3)</f>
        <v>1E-3</v>
      </c>
      <c r="F111" s="1">
        <f>ROUND(AbsDiff!F111,3)</f>
        <v>1E-3</v>
      </c>
      <c r="G111" s="1">
        <f>ROUND(AbsDiff!G111,3)</f>
        <v>1E-3</v>
      </c>
      <c r="H111" s="1">
        <f>ROUND(AbsDiff!H111,3)</f>
        <v>0</v>
      </c>
      <c r="I111" s="1">
        <f>ROUND(AbsDiff!I111,3)</f>
        <v>0</v>
      </c>
      <c r="J111" s="1">
        <f>ROUND(AbsDiff!J111,3)</f>
        <v>0</v>
      </c>
      <c r="K111" s="1">
        <f>ROUND(AbsDiff!K111,3)</f>
        <v>293.43799999999999</v>
      </c>
      <c r="L111" s="1">
        <f>ROUND(AbsDiff!L111,3)</f>
        <v>0</v>
      </c>
      <c r="M111" s="1">
        <f>ROUND(AbsDiff!M111,3)</f>
        <v>0</v>
      </c>
      <c r="N111" s="1">
        <f>ROUND(AbsDiff!N111,3)</f>
        <v>0</v>
      </c>
      <c r="O111" s="1">
        <f>ROUND(AbsDiff!O111,3)</f>
        <v>0</v>
      </c>
      <c r="P111" s="1">
        <f>ROUND(AbsDiff!P111,3)</f>
        <v>0</v>
      </c>
      <c r="Q111" s="1">
        <f>ROUND(AbsDiff!Q111,3)</f>
        <v>0</v>
      </c>
      <c r="R111" s="1">
        <f>ROUND(AbsDiff!R111,3)</f>
        <v>-2E-3</v>
      </c>
      <c r="S111" s="1">
        <f>ROUND(AbsDiff!S111,3)</f>
        <v>0</v>
      </c>
      <c r="T111" s="1">
        <f>ROUND(AbsDiff!T111,3)</f>
        <v>0</v>
      </c>
      <c r="U111" s="1">
        <f>ROUND(AbsDiff!U111,3)</f>
        <v>0</v>
      </c>
      <c r="V111" s="1">
        <f>ROUND(AbsDiff!V111,3)</f>
        <v>0</v>
      </c>
      <c r="W111" s="1">
        <f>ROUND(AbsDiff!W111,3)</f>
        <v>0</v>
      </c>
      <c r="X111" s="1">
        <f>ROUND(AbsDiff!X111,3)</f>
        <v>0</v>
      </c>
      <c r="Y111" s="1">
        <f>ROUND(AbsDiff!Y111,3)</f>
        <v>0</v>
      </c>
      <c r="Z111" s="1">
        <f>ROUND(AbsDiff!Z111,3)</f>
        <v>0</v>
      </c>
      <c r="AA111" s="1">
        <f>ROUND(AbsDiff!AA111,3)</f>
        <v>0</v>
      </c>
      <c r="AB111" s="1">
        <f>ROUND(AbsDiff!AB111,3)</f>
        <v>0</v>
      </c>
      <c r="AC111" s="1">
        <f>ROUND(AbsDiff!AC111,3)</f>
        <v>0</v>
      </c>
      <c r="AD111" s="1">
        <f>ROUND(AbsDiff!AD111,3)</f>
        <v>0</v>
      </c>
      <c r="AE111" s="1">
        <f>ROUND(AbsDiff!AE111,3)</f>
        <v>0</v>
      </c>
      <c r="AF111" s="1">
        <f>ROUND(AbsDiff!AF111,3)</f>
        <v>0</v>
      </c>
      <c r="AG111" s="1">
        <f>ROUND(AbsDiff!AG111,3)</f>
        <v>0</v>
      </c>
      <c r="AH111" s="1">
        <f>ROUND(AbsDiff!AH111,3)</f>
        <v>0</v>
      </c>
      <c r="AI111" s="1">
        <f>ROUND(AbsDiff!AI111,3)</f>
        <v>0</v>
      </c>
      <c r="AJ111" s="1">
        <f>ROUND(AbsDiff!AJ111,3)</f>
        <v>0</v>
      </c>
      <c r="AK111" s="1">
        <f>ROUND(AbsDiff!AK111,3)</f>
        <v>0</v>
      </c>
      <c r="AL111" s="1">
        <f>ROUND(AbsDiff!AL111,3)</f>
        <v>0</v>
      </c>
      <c r="AM111" s="1">
        <f>ROUND(AbsDiff!AM111,3)</f>
        <v>0</v>
      </c>
      <c r="AN111" s="1">
        <f>ROUND(AbsDiff!AN111,3)</f>
        <v>0</v>
      </c>
      <c r="AO111" s="1">
        <f>ROUND(AbsDiff!AO111,3)</f>
        <v>0</v>
      </c>
      <c r="AP111" s="1">
        <f>ROUND(AbsDiff!AP111,3)</f>
        <v>0</v>
      </c>
      <c r="AQ111" s="1">
        <f>ROUND(AbsDiff!AQ111,3)</f>
        <v>0</v>
      </c>
      <c r="AR111" s="1">
        <f>ROUND(AbsDiff!AR111,3)</f>
        <v>0</v>
      </c>
      <c r="AS111" s="1">
        <f>ROUND(AbsDiff!AS111,3)</f>
        <v>0</v>
      </c>
      <c r="AT111" s="1">
        <f>ROUND(AbsDiff!AT111,3)</f>
        <v>0</v>
      </c>
      <c r="AU111" s="1">
        <f>ROUND(AbsDiff!AU111,3)</f>
        <v>0</v>
      </c>
      <c r="AV111" s="1">
        <f>ROUND(AbsDiff!AV111,3)</f>
        <v>314.28800000000001</v>
      </c>
      <c r="AW111" s="1">
        <f>ROUND(AbsDiff!AW111,3)</f>
        <v>0</v>
      </c>
      <c r="AX111" s="1">
        <f>ROUND(AbsDiff!AX111,3)</f>
        <v>0</v>
      </c>
      <c r="AY111" s="1">
        <f>ROUND(AbsDiff!AY111,3)</f>
        <v>0</v>
      </c>
      <c r="AZ111" s="1">
        <f>ROUND(AbsDiff!AZ111,3)</f>
        <v>0</v>
      </c>
      <c r="BA111" s="1" t="e">
        <f>ROUND(AbsDiff!BA111,3)</f>
        <v>#VALUE!</v>
      </c>
      <c r="BB111" s="1">
        <f>ROUND(AbsDiff!BB111,3)</f>
        <v>0</v>
      </c>
      <c r="BC111" s="1">
        <f>ROUND(AbsDiff!BC111,3)</f>
        <v>0</v>
      </c>
      <c r="BD111" s="1">
        <f>ROUND(AbsDiff!BD111,3)</f>
        <v>0</v>
      </c>
      <c r="BE111" s="1">
        <f>ROUND(AbsDiff!BE111,3)</f>
        <v>0</v>
      </c>
      <c r="BF111" s="1">
        <f>ROUND(AbsDiff!BF111,3)</f>
        <v>0</v>
      </c>
      <c r="BG111" s="1" t="e">
        <f>ROUND(AbsDiff!BG111,3)</f>
        <v>#VALUE!</v>
      </c>
      <c r="BH111" s="1">
        <f>ROUND(AbsDiff!BH111,3)</f>
        <v>0</v>
      </c>
      <c r="BI111" s="1">
        <f>ROUND(AbsDiff!BI111,3)</f>
        <v>0</v>
      </c>
      <c r="BJ111" s="1">
        <f>ROUND(AbsDiff!BJ111,3)</f>
        <v>0</v>
      </c>
      <c r="BK111" s="1">
        <f>ROUND(AbsDiff!BK111,3)</f>
        <v>0</v>
      </c>
      <c r="BL111" s="1">
        <f>ROUND(AbsDiff!BL111,3)</f>
        <v>0</v>
      </c>
      <c r="BM111" s="1">
        <f>ROUND(AbsDiff!BM111,3)</f>
        <v>0</v>
      </c>
      <c r="BN111" s="1">
        <f>ROUND(AbsDiff!BN111,3)</f>
        <v>0</v>
      </c>
      <c r="BO111" s="1">
        <f>ROUND(AbsDiff!BO111,3)</f>
        <v>0</v>
      </c>
      <c r="BP111" s="1">
        <f>ROUND(AbsDiff!BP111,3)</f>
        <v>0</v>
      </c>
      <c r="BQ111" s="1">
        <f>ROUND(AbsDiff!BQ111,3)</f>
        <v>0</v>
      </c>
      <c r="BR111" s="1">
        <f>ROUND(AbsDiff!BR111,3)</f>
        <v>0</v>
      </c>
      <c r="BS111" s="1">
        <f>ROUND(AbsDiff!BS111,3)</f>
        <v>0</v>
      </c>
      <c r="BT111" s="1">
        <f>ROUND(AbsDiff!BT111,3)</f>
        <v>0</v>
      </c>
      <c r="BU111" s="1">
        <f>ROUND(AbsDiff!BU111,3)</f>
        <v>0</v>
      </c>
      <c r="BV111" s="1">
        <f>ROUND(AbsDiff!BV111,3)</f>
        <v>0</v>
      </c>
      <c r="BW111" s="1">
        <f>ROUND(AbsDiff!BW111,3)</f>
        <v>0</v>
      </c>
      <c r="BX111" s="1">
        <f>ROUND(AbsDiff!BX111,3)</f>
        <v>0</v>
      </c>
      <c r="BY111" s="1">
        <f>ROUND(AbsDiff!BY111,3)</f>
        <v>0</v>
      </c>
      <c r="BZ111" s="1">
        <f>ROUND(AbsDiff!BZ111,3)</f>
        <v>0</v>
      </c>
      <c r="CA111" s="1">
        <f>ROUND(AbsDiff!CA111,3)</f>
        <v>0</v>
      </c>
      <c r="CB111" s="1">
        <f>ROUND(AbsDiff!CB111,3)</f>
        <v>0</v>
      </c>
    </row>
    <row r="112" spans="1:80" x14ac:dyDescent="0.2">
      <c r="A112" s="1">
        <f>ROUND(AbsDiff!A112,3)</f>
        <v>0</v>
      </c>
      <c r="B112" s="1">
        <f>ROUND(AbsDiff!B112,3)</f>
        <v>0</v>
      </c>
      <c r="C112" s="1">
        <f>ROUND(AbsDiff!C112,3)</f>
        <v>0</v>
      </c>
      <c r="D112" s="1">
        <f>ROUND(AbsDiff!D112,3)</f>
        <v>1E-3</v>
      </c>
      <c r="E112" s="1">
        <f>ROUND(AbsDiff!E112,3)</f>
        <v>1E-3</v>
      </c>
      <c r="F112" s="1">
        <f>ROUND(AbsDiff!F112,3)</f>
        <v>1E-3</v>
      </c>
      <c r="G112" s="1">
        <f>ROUND(AbsDiff!G112,3)</f>
        <v>1E-3</v>
      </c>
      <c r="H112" s="1">
        <f>ROUND(AbsDiff!H112,3)</f>
        <v>0</v>
      </c>
      <c r="I112" s="1">
        <f>ROUND(AbsDiff!I112,3)</f>
        <v>0</v>
      </c>
      <c r="J112" s="1">
        <f>ROUND(AbsDiff!J112,3)</f>
        <v>0</v>
      </c>
      <c r="K112" s="1">
        <f>ROUND(AbsDiff!K112,3)</f>
        <v>316.28300000000002</v>
      </c>
      <c r="L112" s="1">
        <f>ROUND(AbsDiff!L112,3)</f>
        <v>0</v>
      </c>
      <c r="M112" s="1">
        <f>ROUND(AbsDiff!M112,3)</f>
        <v>0</v>
      </c>
      <c r="N112" s="1">
        <f>ROUND(AbsDiff!N112,3)</f>
        <v>0</v>
      </c>
      <c r="O112" s="1">
        <f>ROUND(AbsDiff!O112,3)</f>
        <v>0</v>
      </c>
      <c r="P112" s="1">
        <f>ROUND(AbsDiff!P112,3)</f>
        <v>0</v>
      </c>
      <c r="Q112" s="1">
        <f>ROUND(AbsDiff!Q112,3)</f>
        <v>0</v>
      </c>
      <c r="R112" s="1">
        <f>ROUND(AbsDiff!R112,3)</f>
        <v>-2E-3</v>
      </c>
      <c r="S112" s="1">
        <f>ROUND(AbsDiff!S112,3)</f>
        <v>0</v>
      </c>
      <c r="T112" s="1">
        <f>ROUND(AbsDiff!T112,3)</f>
        <v>0</v>
      </c>
      <c r="U112" s="1">
        <f>ROUND(AbsDiff!U112,3)</f>
        <v>0</v>
      </c>
      <c r="V112" s="1">
        <f>ROUND(AbsDiff!V112,3)</f>
        <v>0</v>
      </c>
      <c r="W112" s="1">
        <f>ROUND(AbsDiff!W112,3)</f>
        <v>0</v>
      </c>
      <c r="X112" s="1">
        <f>ROUND(AbsDiff!X112,3)</f>
        <v>0</v>
      </c>
      <c r="Y112" s="1">
        <f>ROUND(AbsDiff!Y112,3)</f>
        <v>0</v>
      </c>
      <c r="Z112" s="1">
        <f>ROUND(AbsDiff!Z112,3)</f>
        <v>0</v>
      </c>
      <c r="AA112" s="1">
        <f>ROUND(AbsDiff!AA112,3)</f>
        <v>0</v>
      </c>
      <c r="AB112" s="1">
        <f>ROUND(AbsDiff!AB112,3)</f>
        <v>0</v>
      </c>
      <c r="AC112" s="1">
        <f>ROUND(AbsDiff!AC112,3)</f>
        <v>0</v>
      </c>
      <c r="AD112" s="1">
        <f>ROUND(AbsDiff!AD112,3)</f>
        <v>0</v>
      </c>
      <c r="AE112" s="1">
        <f>ROUND(AbsDiff!AE112,3)</f>
        <v>0</v>
      </c>
      <c r="AF112" s="1">
        <f>ROUND(AbsDiff!AF112,3)</f>
        <v>0</v>
      </c>
      <c r="AG112" s="1">
        <f>ROUND(AbsDiff!AG112,3)</f>
        <v>0</v>
      </c>
      <c r="AH112" s="1">
        <f>ROUND(AbsDiff!AH112,3)</f>
        <v>0</v>
      </c>
      <c r="AI112" s="1">
        <f>ROUND(AbsDiff!AI112,3)</f>
        <v>0</v>
      </c>
      <c r="AJ112" s="1">
        <f>ROUND(AbsDiff!AJ112,3)</f>
        <v>0</v>
      </c>
      <c r="AK112" s="1">
        <f>ROUND(AbsDiff!AK112,3)</f>
        <v>0</v>
      </c>
      <c r="AL112" s="1">
        <f>ROUND(AbsDiff!AL112,3)</f>
        <v>0</v>
      </c>
      <c r="AM112" s="1">
        <f>ROUND(AbsDiff!AM112,3)</f>
        <v>0</v>
      </c>
      <c r="AN112" s="1">
        <f>ROUND(AbsDiff!AN112,3)</f>
        <v>0</v>
      </c>
      <c r="AO112" s="1">
        <f>ROUND(AbsDiff!AO112,3)</f>
        <v>0</v>
      </c>
      <c r="AP112" s="1">
        <f>ROUND(AbsDiff!AP112,3)</f>
        <v>0</v>
      </c>
      <c r="AQ112" s="1">
        <f>ROUND(AbsDiff!AQ112,3)</f>
        <v>0</v>
      </c>
      <c r="AR112" s="1">
        <f>ROUND(AbsDiff!AR112,3)</f>
        <v>0</v>
      </c>
      <c r="AS112" s="1">
        <f>ROUND(AbsDiff!AS112,3)</f>
        <v>0</v>
      </c>
      <c r="AT112" s="1">
        <f>ROUND(AbsDiff!AT112,3)</f>
        <v>0</v>
      </c>
      <c r="AU112" s="1">
        <f>ROUND(AbsDiff!AU112,3)</f>
        <v>0</v>
      </c>
      <c r="AV112" s="1" t="e">
        <f>ROUND(AbsDiff!AV112,3)</f>
        <v>#VALUE!</v>
      </c>
      <c r="AW112" s="1">
        <f>ROUND(AbsDiff!AW112,3)</f>
        <v>0</v>
      </c>
      <c r="AX112" s="1">
        <f>ROUND(AbsDiff!AX112,3)</f>
        <v>0</v>
      </c>
      <c r="AY112" s="1">
        <f>ROUND(AbsDiff!AY112,3)</f>
        <v>0</v>
      </c>
      <c r="AZ112" s="1">
        <f>ROUND(AbsDiff!AZ112,3)</f>
        <v>0</v>
      </c>
      <c r="BA112" s="1" t="e">
        <f>ROUND(AbsDiff!BA112,3)</f>
        <v>#VALUE!</v>
      </c>
      <c r="BB112" s="1">
        <f>ROUND(AbsDiff!BB112,3)</f>
        <v>0</v>
      </c>
      <c r="BC112" s="1">
        <f>ROUND(AbsDiff!BC112,3)</f>
        <v>0</v>
      </c>
      <c r="BD112" s="1">
        <f>ROUND(AbsDiff!BD112,3)</f>
        <v>0</v>
      </c>
      <c r="BE112" s="1">
        <f>ROUND(AbsDiff!BE112,3)</f>
        <v>0</v>
      </c>
      <c r="BF112" s="1">
        <f>ROUND(AbsDiff!BF112,3)</f>
        <v>0</v>
      </c>
      <c r="BG112" s="1" t="e">
        <f>ROUND(AbsDiff!BG112,3)</f>
        <v>#VALUE!</v>
      </c>
      <c r="BH112" s="1">
        <f>ROUND(AbsDiff!BH112,3)</f>
        <v>0</v>
      </c>
      <c r="BI112" s="1">
        <f>ROUND(AbsDiff!BI112,3)</f>
        <v>0</v>
      </c>
      <c r="BJ112" s="1">
        <f>ROUND(AbsDiff!BJ112,3)</f>
        <v>0</v>
      </c>
      <c r="BK112" s="1">
        <f>ROUND(AbsDiff!BK112,3)</f>
        <v>0</v>
      </c>
      <c r="BL112" s="1">
        <f>ROUND(AbsDiff!BL112,3)</f>
        <v>0</v>
      </c>
      <c r="BM112" s="1">
        <f>ROUND(AbsDiff!BM112,3)</f>
        <v>0</v>
      </c>
      <c r="BN112" s="1">
        <f>ROUND(AbsDiff!BN112,3)</f>
        <v>0</v>
      </c>
      <c r="BO112" s="1">
        <f>ROUND(AbsDiff!BO112,3)</f>
        <v>0</v>
      </c>
      <c r="BP112" s="1">
        <f>ROUND(AbsDiff!BP112,3)</f>
        <v>0</v>
      </c>
      <c r="BQ112" s="1">
        <f>ROUND(AbsDiff!BQ112,3)</f>
        <v>0</v>
      </c>
      <c r="BR112" s="1">
        <f>ROUND(AbsDiff!BR112,3)</f>
        <v>0</v>
      </c>
      <c r="BS112" s="1">
        <f>ROUND(AbsDiff!BS112,3)</f>
        <v>0</v>
      </c>
      <c r="BT112" s="1">
        <f>ROUND(AbsDiff!BT112,3)</f>
        <v>0</v>
      </c>
      <c r="BU112" s="1">
        <f>ROUND(AbsDiff!BU112,3)</f>
        <v>0</v>
      </c>
      <c r="BV112" s="1">
        <f>ROUND(AbsDiff!BV112,3)</f>
        <v>0</v>
      </c>
      <c r="BW112" s="1">
        <f>ROUND(AbsDiff!BW112,3)</f>
        <v>0</v>
      </c>
      <c r="BX112" s="1">
        <f>ROUND(AbsDiff!BX112,3)</f>
        <v>0</v>
      </c>
      <c r="BY112" s="1">
        <f>ROUND(AbsDiff!BY112,3)</f>
        <v>0</v>
      </c>
      <c r="BZ112" s="1">
        <f>ROUND(AbsDiff!BZ112,3)</f>
        <v>0</v>
      </c>
      <c r="CA112" s="1">
        <f>ROUND(AbsDiff!CA112,3)</f>
        <v>0</v>
      </c>
      <c r="CB112" s="1">
        <f>ROUND(AbsDiff!CB112,3)</f>
        <v>0</v>
      </c>
    </row>
    <row r="113" spans="1:80" x14ac:dyDescent="0.2">
      <c r="A113" s="1">
        <f>ROUND(AbsDiff!A113,3)</f>
        <v>0</v>
      </c>
      <c r="B113" s="1">
        <f>ROUND(AbsDiff!B113,3)</f>
        <v>0</v>
      </c>
      <c r="C113" s="1">
        <f>ROUND(AbsDiff!C113,3)</f>
        <v>0</v>
      </c>
      <c r="D113" s="1">
        <f>ROUND(AbsDiff!D113,3)</f>
        <v>1E-3</v>
      </c>
      <c r="E113" s="1">
        <f>ROUND(AbsDiff!E113,3)</f>
        <v>1E-3</v>
      </c>
      <c r="F113" s="1">
        <f>ROUND(AbsDiff!F113,3)</f>
        <v>1E-3</v>
      </c>
      <c r="G113" s="1">
        <f>ROUND(AbsDiff!G113,3)</f>
        <v>1E-3</v>
      </c>
      <c r="H113" s="1">
        <f>ROUND(AbsDiff!H113,3)</f>
        <v>0</v>
      </c>
      <c r="I113" s="1">
        <f>ROUND(AbsDiff!I113,3)</f>
        <v>0</v>
      </c>
      <c r="J113" s="1">
        <f>ROUND(AbsDiff!J113,3)</f>
        <v>0</v>
      </c>
      <c r="K113" s="1">
        <f>ROUND(AbsDiff!K113,3)</f>
        <v>0</v>
      </c>
      <c r="L113" s="1">
        <f>ROUND(AbsDiff!L113,3)</f>
        <v>0</v>
      </c>
      <c r="M113" s="1">
        <f>ROUND(AbsDiff!M113,3)</f>
        <v>0</v>
      </c>
      <c r="N113" s="1">
        <f>ROUND(AbsDiff!N113,3)</f>
        <v>0</v>
      </c>
      <c r="O113" s="1">
        <f>ROUND(AbsDiff!O113,3)</f>
        <v>0</v>
      </c>
      <c r="P113" s="1">
        <f>ROUND(AbsDiff!P113,3)</f>
        <v>0</v>
      </c>
      <c r="Q113" s="1">
        <f>ROUND(AbsDiff!Q113,3)</f>
        <v>0</v>
      </c>
      <c r="R113" s="1">
        <f>ROUND(AbsDiff!R113,3)</f>
        <v>-2E-3</v>
      </c>
      <c r="S113" s="1">
        <f>ROUND(AbsDiff!S113,3)</f>
        <v>0</v>
      </c>
      <c r="T113" s="1">
        <f>ROUND(AbsDiff!T113,3)</f>
        <v>0</v>
      </c>
      <c r="U113" s="1">
        <f>ROUND(AbsDiff!U113,3)</f>
        <v>0</v>
      </c>
      <c r="V113" s="1">
        <f>ROUND(AbsDiff!V113,3)</f>
        <v>0</v>
      </c>
      <c r="W113" s="1">
        <f>ROUND(AbsDiff!W113,3)</f>
        <v>0</v>
      </c>
      <c r="X113" s="1">
        <f>ROUND(AbsDiff!X113,3)</f>
        <v>0</v>
      </c>
      <c r="Y113" s="1">
        <f>ROUND(AbsDiff!Y113,3)</f>
        <v>0</v>
      </c>
      <c r="Z113" s="1">
        <f>ROUND(AbsDiff!Z113,3)</f>
        <v>0</v>
      </c>
      <c r="AA113" s="1">
        <f>ROUND(AbsDiff!AA113,3)</f>
        <v>0</v>
      </c>
      <c r="AB113" s="1">
        <f>ROUND(AbsDiff!AB113,3)</f>
        <v>0</v>
      </c>
      <c r="AC113" s="1">
        <f>ROUND(AbsDiff!AC113,3)</f>
        <v>0</v>
      </c>
      <c r="AD113" s="1">
        <f>ROUND(AbsDiff!AD113,3)</f>
        <v>0</v>
      </c>
      <c r="AE113" s="1">
        <f>ROUND(AbsDiff!AE113,3)</f>
        <v>0</v>
      </c>
      <c r="AF113" s="1">
        <f>ROUND(AbsDiff!AF113,3)</f>
        <v>0</v>
      </c>
      <c r="AG113" s="1">
        <f>ROUND(AbsDiff!AG113,3)</f>
        <v>0</v>
      </c>
      <c r="AH113" s="1">
        <f>ROUND(AbsDiff!AH113,3)</f>
        <v>0</v>
      </c>
      <c r="AI113" s="1">
        <f>ROUND(AbsDiff!AI113,3)</f>
        <v>0</v>
      </c>
      <c r="AJ113" s="1">
        <f>ROUND(AbsDiff!AJ113,3)</f>
        <v>0</v>
      </c>
      <c r="AK113" s="1">
        <f>ROUND(AbsDiff!AK113,3)</f>
        <v>0</v>
      </c>
      <c r="AL113" s="1">
        <f>ROUND(AbsDiff!AL113,3)</f>
        <v>0</v>
      </c>
      <c r="AM113" s="1">
        <f>ROUND(AbsDiff!AM113,3)</f>
        <v>0</v>
      </c>
      <c r="AN113" s="1">
        <f>ROUND(AbsDiff!AN113,3)</f>
        <v>0</v>
      </c>
      <c r="AO113" s="1">
        <f>ROUND(AbsDiff!AO113,3)</f>
        <v>0</v>
      </c>
      <c r="AP113" s="1">
        <f>ROUND(AbsDiff!AP113,3)</f>
        <v>0</v>
      </c>
      <c r="AQ113" s="1">
        <f>ROUND(AbsDiff!AQ113,3)</f>
        <v>0</v>
      </c>
      <c r="AR113" s="1">
        <f>ROUND(AbsDiff!AR113,3)</f>
        <v>0</v>
      </c>
      <c r="AS113" s="1">
        <f>ROUND(AbsDiff!AS113,3)</f>
        <v>0</v>
      </c>
      <c r="AT113" s="1">
        <f>ROUND(AbsDiff!AT113,3)</f>
        <v>0</v>
      </c>
      <c r="AU113" s="1">
        <f>ROUND(AbsDiff!AU113,3)</f>
        <v>0</v>
      </c>
      <c r="AV113" s="1">
        <f>ROUND(AbsDiff!AV113,3)</f>
        <v>319.57799999999997</v>
      </c>
      <c r="AW113" s="1">
        <f>ROUND(AbsDiff!AW113,3)</f>
        <v>0</v>
      </c>
      <c r="AX113" s="1">
        <f>ROUND(AbsDiff!AX113,3)</f>
        <v>0</v>
      </c>
      <c r="AY113" s="1">
        <f>ROUND(AbsDiff!AY113,3)</f>
        <v>0</v>
      </c>
      <c r="AZ113" s="1">
        <f>ROUND(AbsDiff!AZ113,3)</f>
        <v>0</v>
      </c>
      <c r="BA113" s="1" t="e">
        <f>ROUND(AbsDiff!BA113,3)</f>
        <v>#VALUE!</v>
      </c>
      <c r="BB113" s="1">
        <f>ROUND(AbsDiff!BB113,3)</f>
        <v>0</v>
      </c>
      <c r="BC113" s="1">
        <f>ROUND(AbsDiff!BC113,3)</f>
        <v>0</v>
      </c>
      <c r="BD113" s="1">
        <f>ROUND(AbsDiff!BD113,3)</f>
        <v>0</v>
      </c>
      <c r="BE113" s="1">
        <f>ROUND(AbsDiff!BE113,3)</f>
        <v>0</v>
      </c>
      <c r="BF113" s="1">
        <f>ROUND(AbsDiff!BF113,3)</f>
        <v>0</v>
      </c>
      <c r="BG113" s="1" t="e">
        <f>ROUND(AbsDiff!BG113,3)</f>
        <v>#VALUE!</v>
      </c>
      <c r="BH113" s="1">
        <f>ROUND(AbsDiff!BH113,3)</f>
        <v>0</v>
      </c>
      <c r="BI113" s="1">
        <f>ROUND(AbsDiff!BI113,3)</f>
        <v>0</v>
      </c>
      <c r="BJ113" s="1">
        <f>ROUND(AbsDiff!BJ113,3)</f>
        <v>0</v>
      </c>
      <c r="BK113" s="1">
        <f>ROUND(AbsDiff!BK113,3)</f>
        <v>0</v>
      </c>
      <c r="BL113" s="1">
        <f>ROUND(AbsDiff!BL113,3)</f>
        <v>0</v>
      </c>
      <c r="BM113" s="1">
        <f>ROUND(AbsDiff!BM113,3)</f>
        <v>0</v>
      </c>
      <c r="BN113" s="1">
        <f>ROUND(AbsDiff!BN113,3)</f>
        <v>0</v>
      </c>
      <c r="BO113" s="1">
        <f>ROUND(AbsDiff!BO113,3)</f>
        <v>0</v>
      </c>
      <c r="BP113" s="1">
        <f>ROUND(AbsDiff!BP113,3)</f>
        <v>0</v>
      </c>
      <c r="BQ113" s="1">
        <f>ROUND(AbsDiff!BQ113,3)</f>
        <v>0</v>
      </c>
      <c r="BR113" s="1">
        <f>ROUND(AbsDiff!BR113,3)</f>
        <v>0</v>
      </c>
      <c r="BS113" s="1">
        <f>ROUND(AbsDiff!BS113,3)</f>
        <v>0</v>
      </c>
      <c r="BT113" s="1">
        <f>ROUND(AbsDiff!BT113,3)</f>
        <v>0</v>
      </c>
      <c r="BU113" s="1">
        <f>ROUND(AbsDiff!BU113,3)</f>
        <v>0</v>
      </c>
      <c r="BV113" s="1">
        <f>ROUND(AbsDiff!BV113,3)</f>
        <v>0</v>
      </c>
      <c r="BW113" s="1">
        <f>ROUND(AbsDiff!BW113,3)</f>
        <v>0</v>
      </c>
      <c r="BX113" s="1">
        <f>ROUND(AbsDiff!BX113,3)</f>
        <v>0</v>
      </c>
      <c r="BY113" s="1">
        <f>ROUND(AbsDiff!BY113,3)</f>
        <v>0</v>
      </c>
      <c r="BZ113" s="1">
        <f>ROUND(AbsDiff!BZ113,3)</f>
        <v>0</v>
      </c>
      <c r="CA113" s="1">
        <f>ROUND(AbsDiff!CA113,3)</f>
        <v>0</v>
      </c>
      <c r="CB113" s="1">
        <f>ROUND(AbsDiff!CB113,3)</f>
        <v>0</v>
      </c>
    </row>
    <row r="114" spans="1:80" x14ac:dyDescent="0.2">
      <c r="A114" s="1">
        <f>ROUND(AbsDiff!A114,3)</f>
        <v>0</v>
      </c>
      <c r="B114" s="1">
        <f>ROUND(AbsDiff!B114,3)</f>
        <v>0</v>
      </c>
      <c r="C114" s="1">
        <f>ROUND(AbsDiff!C114,3)</f>
        <v>0</v>
      </c>
      <c r="D114" s="1">
        <f>ROUND(AbsDiff!D114,3)</f>
        <v>1E-3</v>
      </c>
      <c r="E114" s="1">
        <f>ROUND(AbsDiff!E114,3)</f>
        <v>1E-3</v>
      </c>
      <c r="F114" s="1">
        <f>ROUND(AbsDiff!F114,3)</f>
        <v>1E-3</v>
      </c>
      <c r="G114" s="1">
        <f>ROUND(AbsDiff!G114,3)</f>
        <v>1E-3</v>
      </c>
      <c r="H114" s="1">
        <f>ROUND(AbsDiff!H114,3)</f>
        <v>0</v>
      </c>
      <c r="I114" s="1">
        <f>ROUND(AbsDiff!I114,3)</f>
        <v>0</v>
      </c>
      <c r="J114" s="1">
        <f>ROUND(AbsDiff!J114,3)</f>
        <v>0</v>
      </c>
      <c r="K114" s="1">
        <f>ROUND(AbsDiff!K114,3)</f>
        <v>0</v>
      </c>
      <c r="L114" s="1">
        <f>ROUND(AbsDiff!L114,3)</f>
        <v>0</v>
      </c>
      <c r="M114" s="1">
        <f>ROUND(AbsDiff!M114,3)</f>
        <v>0</v>
      </c>
      <c r="N114" s="1">
        <f>ROUND(AbsDiff!N114,3)</f>
        <v>0</v>
      </c>
      <c r="O114" s="1">
        <f>ROUND(AbsDiff!O114,3)</f>
        <v>0</v>
      </c>
      <c r="P114" s="1">
        <f>ROUND(AbsDiff!P114,3)</f>
        <v>0</v>
      </c>
      <c r="Q114" s="1">
        <f>ROUND(AbsDiff!Q114,3)</f>
        <v>0</v>
      </c>
      <c r="R114" s="1">
        <f>ROUND(AbsDiff!R114,3)</f>
        <v>-2E-3</v>
      </c>
      <c r="S114" s="1">
        <f>ROUND(AbsDiff!S114,3)</f>
        <v>0</v>
      </c>
      <c r="T114" s="1">
        <f>ROUND(AbsDiff!T114,3)</f>
        <v>0</v>
      </c>
      <c r="U114" s="1">
        <f>ROUND(AbsDiff!U114,3)</f>
        <v>0</v>
      </c>
      <c r="V114" s="1">
        <f>ROUND(AbsDiff!V114,3)</f>
        <v>0</v>
      </c>
      <c r="W114" s="1">
        <f>ROUND(AbsDiff!W114,3)</f>
        <v>0</v>
      </c>
      <c r="X114" s="1">
        <f>ROUND(AbsDiff!X114,3)</f>
        <v>0</v>
      </c>
      <c r="Y114" s="1">
        <f>ROUND(AbsDiff!Y114,3)</f>
        <v>0</v>
      </c>
      <c r="Z114" s="1">
        <f>ROUND(AbsDiff!Z114,3)</f>
        <v>0</v>
      </c>
      <c r="AA114" s="1">
        <f>ROUND(AbsDiff!AA114,3)</f>
        <v>0</v>
      </c>
      <c r="AB114" s="1">
        <f>ROUND(AbsDiff!AB114,3)</f>
        <v>0</v>
      </c>
      <c r="AC114" s="1">
        <f>ROUND(AbsDiff!AC114,3)</f>
        <v>0</v>
      </c>
      <c r="AD114" s="1">
        <f>ROUND(AbsDiff!AD114,3)</f>
        <v>0</v>
      </c>
      <c r="AE114" s="1">
        <f>ROUND(AbsDiff!AE114,3)</f>
        <v>0</v>
      </c>
      <c r="AF114" s="1">
        <f>ROUND(AbsDiff!AF114,3)</f>
        <v>0</v>
      </c>
      <c r="AG114" s="1">
        <f>ROUND(AbsDiff!AG114,3)</f>
        <v>0</v>
      </c>
      <c r="AH114" s="1">
        <f>ROUND(AbsDiff!AH114,3)</f>
        <v>0</v>
      </c>
      <c r="AI114" s="1">
        <f>ROUND(AbsDiff!AI114,3)</f>
        <v>0</v>
      </c>
      <c r="AJ114" s="1">
        <f>ROUND(AbsDiff!AJ114,3)</f>
        <v>0</v>
      </c>
      <c r="AK114" s="1">
        <f>ROUND(AbsDiff!AK114,3)</f>
        <v>0</v>
      </c>
      <c r="AL114" s="1">
        <f>ROUND(AbsDiff!AL114,3)</f>
        <v>0</v>
      </c>
      <c r="AM114" s="1">
        <f>ROUND(AbsDiff!AM114,3)</f>
        <v>0</v>
      </c>
      <c r="AN114" s="1">
        <f>ROUND(AbsDiff!AN114,3)</f>
        <v>0</v>
      </c>
      <c r="AO114" s="1">
        <f>ROUND(AbsDiff!AO114,3)</f>
        <v>0</v>
      </c>
      <c r="AP114" s="1">
        <f>ROUND(AbsDiff!AP114,3)</f>
        <v>0</v>
      </c>
      <c r="AQ114" s="1">
        <f>ROUND(AbsDiff!AQ114,3)</f>
        <v>0</v>
      </c>
      <c r="AR114" s="1">
        <f>ROUND(AbsDiff!AR114,3)</f>
        <v>0</v>
      </c>
      <c r="AS114" s="1">
        <f>ROUND(AbsDiff!AS114,3)</f>
        <v>0</v>
      </c>
      <c r="AT114" s="1">
        <f>ROUND(AbsDiff!AT114,3)</f>
        <v>0</v>
      </c>
      <c r="AU114" s="1">
        <f>ROUND(AbsDiff!AU114,3)</f>
        <v>0</v>
      </c>
      <c r="AV114" s="1" t="e">
        <f>ROUND(AbsDiff!AV114,3)</f>
        <v>#VALUE!</v>
      </c>
      <c r="AW114" s="1">
        <f>ROUND(AbsDiff!AW114,3)</f>
        <v>0</v>
      </c>
      <c r="AX114" s="1">
        <f>ROUND(AbsDiff!AX114,3)</f>
        <v>0</v>
      </c>
      <c r="AY114" s="1">
        <f>ROUND(AbsDiff!AY114,3)</f>
        <v>0</v>
      </c>
      <c r="AZ114" s="1">
        <f>ROUND(AbsDiff!AZ114,3)</f>
        <v>0</v>
      </c>
      <c r="BA114" s="1" t="e">
        <f>ROUND(AbsDiff!BA114,3)</f>
        <v>#VALUE!</v>
      </c>
      <c r="BB114" s="1">
        <f>ROUND(AbsDiff!BB114,3)</f>
        <v>0</v>
      </c>
      <c r="BC114" s="1">
        <f>ROUND(AbsDiff!BC114,3)</f>
        <v>0</v>
      </c>
      <c r="BD114" s="1">
        <f>ROUND(AbsDiff!BD114,3)</f>
        <v>0</v>
      </c>
      <c r="BE114" s="1">
        <f>ROUND(AbsDiff!BE114,3)</f>
        <v>0</v>
      </c>
      <c r="BF114" s="1">
        <f>ROUND(AbsDiff!BF114,3)</f>
        <v>0</v>
      </c>
      <c r="BG114" s="1" t="e">
        <f>ROUND(AbsDiff!BG114,3)</f>
        <v>#VALUE!</v>
      </c>
      <c r="BH114" s="1">
        <f>ROUND(AbsDiff!BH114,3)</f>
        <v>0</v>
      </c>
      <c r="BI114" s="1">
        <f>ROUND(AbsDiff!BI114,3)</f>
        <v>0</v>
      </c>
      <c r="BJ114" s="1">
        <f>ROUND(AbsDiff!BJ114,3)</f>
        <v>0</v>
      </c>
      <c r="BK114" s="1">
        <f>ROUND(AbsDiff!BK114,3)</f>
        <v>0</v>
      </c>
      <c r="BL114" s="1">
        <f>ROUND(AbsDiff!BL114,3)</f>
        <v>0</v>
      </c>
      <c r="BM114" s="1">
        <f>ROUND(AbsDiff!BM114,3)</f>
        <v>0</v>
      </c>
      <c r="BN114" s="1">
        <f>ROUND(AbsDiff!BN114,3)</f>
        <v>0</v>
      </c>
      <c r="BO114" s="1">
        <f>ROUND(AbsDiff!BO114,3)</f>
        <v>0</v>
      </c>
      <c r="BP114" s="1">
        <f>ROUND(AbsDiff!BP114,3)</f>
        <v>0</v>
      </c>
      <c r="BQ114" s="1">
        <f>ROUND(AbsDiff!BQ114,3)</f>
        <v>0</v>
      </c>
      <c r="BR114" s="1">
        <f>ROUND(AbsDiff!BR114,3)</f>
        <v>0</v>
      </c>
      <c r="BS114" s="1">
        <f>ROUND(AbsDiff!BS114,3)</f>
        <v>0</v>
      </c>
      <c r="BT114" s="1">
        <f>ROUND(AbsDiff!BT114,3)</f>
        <v>0</v>
      </c>
      <c r="BU114" s="1">
        <f>ROUND(AbsDiff!BU114,3)</f>
        <v>0</v>
      </c>
      <c r="BV114" s="1">
        <f>ROUND(AbsDiff!BV114,3)</f>
        <v>0</v>
      </c>
      <c r="BW114" s="1">
        <f>ROUND(AbsDiff!BW114,3)</f>
        <v>0</v>
      </c>
      <c r="BX114" s="1">
        <f>ROUND(AbsDiff!BX114,3)</f>
        <v>0</v>
      </c>
      <c r="BY114" s="1">
        <f>ROUND(AbsDiff!BY114,3)</f>
        <v>0</v>
      </c>
      <c r="BZ114" s="1">
        <f>ROUND(AbsDiff!BZ114,3)</f>
        <v>0</v>
      </c>
      <c r="CA114" s="1">
        <f>ROUND(AbsDiff!CA114,3)</f>
        <v>0</v>
      </c>
      <c r="CB114" s="1">
        <f>ROUND(AbsDiff!CB114,3)</f>
        <v>0</v>
      </c>
    </row>
    <row r="115" spans="1:80" x14ac:dyDescent="0.2">
      <c r="A115" s="1">
        <f>ROUND(AbsDiff!A115,3)</f>
        <v>0</v>
      </c>
      <c r="B115" s="1">
        <f>ROUND(AbsDiff!B115,3)</f>
        <v>0</v>
      </c>
      <c r="C115" s="1">
        <f>ROUND(AbsDiff!C115,3)</f>
        <v>0</v>
      </c>
      <c r="D115" s="1">
        <f>ROUND(AbsDiff!D115,3)</f>
        <v>1E-3</v>
      </c>
      <c r="E115" s="1">
        <f>ROUND(AbsDiff!E115,3)</f>
        <v>1E-3</v>
      </c>
      <c r="F115" s="1">
        <f>ROUND(AbsDiff!F115,3)</f>
        <v>1E-3</v>
      </c>
      <c r="G115" s="1">
        <f>ROUND(AbsDiff!G115,3)</f>
        <v>1E-3</v>
      </c>
      <c r="H115" s="1">
        <f>ROUND(AbsDiff!H115,3)</f>
        <v>0</v>
      </c>
      <c r="I115" s="1">
        <f>ROUND(AbsDiff!I115,3)</f>
        <v>0</v>
      </c>
      <c r="J115" s="1">
        <f>ROUND(AbsDiff!J115,3)</f>
        <v>0</v>
      </c>
      <c r="K115" s="1">
        <f>ROUND(AbsDiff!K115,3)</f>
        <v>0</v>
      </c>
      <c r="L115" s="1">
        <f>ROUND(AbsDiff!L115,3)</f>
        <v>0</v>
      </c>
      <c r="M115" s="1">
        <f>ROUND(AbsDiff!M115,3)</f>
        <v>0</v>
      </c>
      <c r="N115" s="1">
        <f>ROUND(AbsDiff!N115,3)</f>
        <v>0</v>
      </c>
      <c r="O115" s="1">
        <f>ROUND(AbsDiff!O115,3)</f>
        <v>0</v>
      </c>
      <c r="P115" s="1">
        <f>ROUND(AbsDiff!P115,3)</f>
        <v>0</v>
      </c>
      <c r="Q115" s="1">
        <f>ROUND(AbsDiff!Q115,3)</f>
        <v>0</v>
      </c>
      <c r="R115" s="1">
        <f>ROUND(AbsDiff!R115,3)</f>
        <v>-2E-3</v>
      </c>
      <c r="S115" s="1">
        <f>ROUND(AbsDiff!S115,3)</f>
        <v>0</v>
      </c>
      <c r="T115" s="1">
        <f>ROUND(AbsDiff!T115,3)</f>
        <v>0</v>
      </c>
      <c r="U115" s="1">
        <f>ROUND(AbsDiff!U115,3)</f>
        <v>0</v>
      </c>
      <c r="V115" s="1">
        <f>ROUND(AbsDiff!V115,3)</f>
        <v>0</v>
      </c>
      <c r="W115" s="1">
        <f>ROUND(AbsDiff!W115,3)</f>
        <v>0</v>
      </c>
      <c r="X115" s="1">
        <f>ROUND(AbsDiff!X115,3)</f>
        <v>0</v>
      </c>
      <c r="Y115" s="1">
        <f>ROUND(AbsDiff!Y115,3)</f>
        <v>0</v>
      </c>
      <c r="Z115" s="1">
        <f>ROUND(AbsDiff!Z115,3)</f>
        <v>0</v>
      </c>
      <c r="AA115" s="1">
        <f>ROUND(AbsDiff!AA115,3)</f>
        <v>0</v>
      </c>
      <c r="AB115" s="1">
        <f>ROUND(AbsDiff!AB115,3)</f>
        <v>0</v>
      </c>
      <c r="AC115" s="1">
        <f>ROUND(AbsDiff!AC115,3)</f>
        <v>0</v>
      </c>
      <c r="AD115" s="1">
        <f>ROUND(AbsDiff!AD115,3)</f>
        <v>0</v>
      </c>
      <c r="AE115" s="1">
        <f>ROUND(AbsDiff!AE115,3)</f>
        <v>0</v>
      </c>
      <c r="AF115" s="1">
        <f>ROUND(AbsDiff!AF115,3)</f>
        <v>0</v>
      </c>
      <c r="AG115" s="1">
        <f>ROUND(AbsDiff!AG115,3)</f>
        <v>0</v>
      </c>
      <c r="AH115" s="1">
        <f>ROUND(AbsDiff!AH115,3)</f>
        <v>0</v>
      </c>
      <c r="AI115" s="1">
        <f>ROUND(AbsDiff!AI115,3)</f>
        <v>0</v>
      </c>
      <c r="AJ115" s="1">
        <f>ROUND(AbsDiff!AJ115,3)</f>
        <v>0</v>
      </c>
      <c r="AK115" s="1">
        <f>ROUND(AbsDiff!AK115,3)</f>
        <v>0</v>
      </c>
      <c r="AL115" s="1">
        <f>ROUND(AbsDiff!AL115,3)</f>
        <v>0</v>
      </c>
      <c r="AM115" s="1">
        <f>ROUND(AbsDiff!AM115,3)</f>
        <v>0</v>
      </c>
      <c r="AN115" s="1">
        <f>ROUND(AbsDiff!AN115,3)</f>
        <v>0</v>
      </c>
      <c r="AO115" s="1">
        <f>ROUND(AbsDiff!AO115,3)</f>
        <v>0</v>
      </c>
      <c r="AP115" s="1">
        <f>ROUND(AbsDiff!AP115,3)</f>
        <v>0</v>
      </c>
      <c r="AQ115" s="1">
        <f>ROUND(AbsDiff!AQ115,3)</f>
        <v>0</v>
      </c>
      <c r="AR115" s="1">
        <f>ROUND(AbsDiff!AR115,3)</f>
        <v>0</v>
      </c>
      <c r="AS115" s="1">
        <f>ROUND(AbsDiff!AS115,3)</f>
        <v>0</v>
      </c>
      <c r="AT115" s="1">
        <f>ROUND(AbsDiff!AT115,3)</f>
        <v>0</v>
      </c>
      <c r="AU115" s="1">
        <f>ROUND(AbsDiff!AU115,3)</f>
        <v>0</v>
      </c>
      <c r="AV115" s="1">
        <f>ROUND(AbsDiff!AV115,3)</f>
        <v>0</v>
      </c>
      <c r="AW115" s="1">
        <f>ROUND(AbsDiff!AW115,3)</f>
        <v>0</v>
      </c>
      <c r="AX115" s="1">
        <f>ROUND(AbsDiff!AX115,3)</f>
        <v>0</v>
      </c>
      <c r="AY115" s="1">
        <f>ROUND(AbsDiff!AY115,3)</f>
        <v>0</v>
      </c>
      <c r="AZ115" s="1">
        <f>ROUND(AbsDiff!AZ115,3)</f>
        <v>0</v>
      </c>
      <c r="BA115" s="1" t="e">
        <f>ROUND(AbsDiff!BA115,3)</f>
        <v>#VALUE!</v>
      </c>
      <c r="BB115" s="1">
        <f>ROUND(AbsDiff!BB115,3)</f>
        <v>0</v>
      </c>
      <c r="BC115" s="1">
        <f>ROUND(AbsDiff!BC115,3)</f>
        <v>0</v>
      </c>
      <c r="BD115" s="1">
        <f>ROUND(AbsDiff!BD115,3)</f>
        <v>0</v>
      </c>
      <c r="BE115" s="1">
        <f>ROUND(AbsDiff!BE115,3)</f>
        <v>0</v>
      </c>
      <c r="BF115" s="1">
        <f>ROUND(AbsDiff!BF115,3)</f>
        <v>0</v>
      </c>
      <c r="BG115" s="1">
        <f>ROUND(AbsDiff!BG115,3)</f>
        <v>0</v>
      </c>
      <c r="BH115" s="1">
        <f>ROUND(AbsDiff!BH115,3)</f>
        <v>0</v>
      </c>
      <c r="BI115" s="1">
        <f>ROUND(AbsDiff!BI115,3)</f>
        <v>0</v>
      </c>
      <c r="BJ115" s="1">
        <f>ROUND(AbsDiff!BJ115,3)</f>
        <v>0</v>
      </c>
      <c r="BK115" s="1">
        <f>ROUND(AbsDiff!BK115,3)</f>
        <v>0</v>
      </c>
      <c r="BL115" s="1">
        <f>ROUND(AbsDiff!BL115,3)</f>
        <v>0</v>
      </c>
      <c r="BM115" s="1">
        <f>ROUND(AbsDiff!BM115,3)</f>
        <v>0</v>
      </c>
      <c r="BN115" s="1">
        <f>ROUND(AbsDiff!BN115,3)</f>
        <v>0</v>
      </c>
      <c r="BO115" s="1">
        <f>ROUND(AbsDiff!BO115,3)</f>
        <v>0</v>
      </c>
      <c r="BP115" s="1">
        <f>ROUND(AbsDiff!BP115,3)</f>
        <v>0</v>
      </c>
      <c r="BQ115" s="1">
        <f>ROUND(AbsDiff!BQ115,3)</f>
        <v>0</v>
      </c>
      <c r="BR115" s="1">
        <f>ROUND(AbsDiff!BR115,3)</f>
        <v>0</v>
      </c>
      <c r="BS115" s="1">
        <f>ROUND(AbsDiff!BS115,3)</f>
        <v>0</v>
      </c>
      <c r="BT115" s="1">
        <f>ROUND(AbsDiff!BT115,3)</f>
        <v>0</v>
      </c>
      <c r="BU115" s="1">
        <f>ROUND(AbsDiff!BU115,3)</f>
        <v>0</v>
      </c>
      <c r="BV115" s="1">
        <f>ROUND(AbsDiff!BV115,3)</f>
        <v>0</v>
      </c>
      <c r="BW115" s="1">
        <f>ROUND(AbsDiff!BW115,3)</f>
        <v>0</v>
      </c>
      <c r="BX115" s="1">
        <f>ROUND(AbsDiff!BX115,3)</f>
        <v>0</v>
      </c>
      <c r="BY115" s="1">
        <f>ROUND(AbsDiff!BY115,3)</f>
        <v>0</v>
      </c>
      <c r="BZ115" s="1">
        <f>ROUND(AbsDiff!BZ115,3)</f>
        <v>0</v>
      </c>
      <c r="CA115" s="1">
        <f>ROUND(AbsDiff!CA115,3)</f>
        <v>0</v>
      </c>
      <c r="CB115" s="1">
        <f>ROUND(AbsDiff!CB115,3)</f>
        <v>0</v>
      </c>
    </row>
    <row r="116" spans="1:80" x14ac:dyDescent="0.2">
      <c r="A116" s="1">
        <f>ROUND(AbsDiff!A116,3)</f>
        <v>0</v>
      </c>
      <c r="B116" s="1">
        <f>ROUND(AbsDiff!B116,3)</f>
        <v>0</v>
      </c>
      <c r="C116" s="1">
        <f>ROUND(AbsDiff!C116,3)</f>
        <v>0</v>
      </c>
      <c r="D116" s="1">
        <f>ROUND(AbsDiff!D116,3)</f>
        <v>1E-3</v>
      </c>
      <c r="E116" s="1">
        <f>ROUND(AbsDiff!E116,3)</f>
        <v>1E-3</v>
      </c>
      <c r="F116" s="1">
        <f>ROUND(AbsDiff!F116,3)</f>
        <v>1E-3</v>
      </c>
      <c r="G116" s="1">
        <f>ROUND(AbsDiff!G116,3)</f>
        <v>1E-3</v>
      </c>
      <c r="H116" s="1">
        <f>ROUND(AbsDiff!H116,3)</f>
        <v>0</v>
      </c>
      <c r="I116" s="1">
        <f>ROUND(AbsDiff!I116,3)</f>
        <v>0</v>
      </c>
      <c r="J116" s="1">
        <f>ROUND(AbsDiff!J116,3)</f>
        <v>0</v>
      </c>
      <c r="K116" s="1">
        <f>ROUND(AbsDiff!K116,3)</f>
        <v>0</v>
      </c>
      <c r="L116" s="1">
        <f>ROUND(AbsDiff!L116,3)</f>
        <v>0</v>
      </c>
      <c r="M116" s="1">
        <f>ROUND(AbsDiff!M116,3)</f>
        <v>0</v>
      </c>
      <c r="N116" s="1">
        <f>ROUND(AbsDiff!N116,3)</f>
        <v>0</v>
      </c>
      <c r="O116" s="1">
        <f>ROUND(AbsDiff!O116,3)</f>
        <v>0</v>
      </c>
      <c r="P116" s="1">
        <f>ROUND(AbsDiff!P116,3)</f>
        <v>0</v>
      </c>
      <c r="Q116" s="1">
        <f>ROUND(AbsDiff!Q116,3)</f>
        <v>0</v>
      </c>
      <c r="R116" s="1">
        <f>ROUND(AbsDiff!R116,3)</f>
        <v>-2E-3</v>
      </c>
      <c r="S116" s="1">
        <f>ROUND(AbsDiff!S116,3)</f>
        <v>0</v>
      </c>
      <c r="T116" s="1">
        <f>ROUND(AbsDiff!T116,3)</f>
        <v>0</v>
      </c>
      <c r="U116" s="1">
        <f>ROUND(AbsDiff!U116,3)</f>
        <v>0</v>
      </c>
      <c r="V116" s="1">
        <f>ROUND(AbsDiff!V116,3)</f>
        <v>0</v>
      </c>
      <c r="W116" s="1">
        <f>ROUND(AbsDiff!W116,3)</f>
        <v>0</v>
      </c>
      <c r="X116" s="1">
        <f>ROUND(AbsDiff!X116,3)</f>
        <v>0</v>
      </c>
      <c r="Y116" s="1">
        <f>ROUND(AbsDiff!Y116,3)</f>
        <v>0</v>
      </c>
      <c r="Z116" s="1">
        <f>ROUND(AbsDiff!Z116,3)</f>
        <v>0</v>
      </c>
      <c r="AA116" s="1">
        <f>ROUND(AbsDiff!AA116,3)</f>
        <v>0</v>
      </c>
      <c r="AB116" s="1">
        <f>ROUND(AbsDiff!AB116,3)</f>
        <v>0</v>
      </c>
      <c r="AC116" s="1">
        <f>ROUND(AbsDiff!AC116,3)</f>
        <v>0</v>
      </c>
      <c r="AD116" s="1">
        <f>ROUND(AbsDiff!AD116,3)</f>
        <v>0</v>
      </c>
      <c r="AE116" s="1">
        <f>ROUND(AbsDiff!AE116,3)</f>
        <v>0</v>
      </c>
      <c r="AF116" s="1">
        <f>ROUND(AbsDiff!AF116,3)</f>
        <v>0</v>
      </c>
      <c r="AG116" s="1">
        <f>ROUND(AbsDiff!AG116,3)</f>
        <v>0</v>
      </c>
      <c r="AH116" s="1">
        <f>ROUND(AbsDiff!AH116,3)</f>
        <v>0</v>
      </c>
      <c r="AI116" s="1">
        <f>ROUND(AbsDiff!AI116,3)</f>
        <v>0</v>
      </c>
      <c r="AJ116" s="1">
        <f>ROUND(AbsDiff!AJ116,3)</f>
        <v>0</v>
      </c>
      <c r="AK116" s="1">
        <f>ROUND(AbsDiff!AK116,3)</f>
        <v>0</v>
      </c>
      <c r="AL116" s="1">
        <f>ROUND(AbsDiff!AL116,3)</f>
        <v>0</v>
      </c>
      <c r="AM116" s="1">
        <f>ROUND(AbsDiff!AM116,3)</f>
        <v>0</v>
      </c>
      <c r="AN116" s="1">
        <f>ROUND(AbsDiff!AN116,3)</f>
        <v>0</v>
      </c>
      <c r="AO116" s="1">
        <f>ROUND(AbsDiff!AO116,3)</f>
        <v>-1E-3</v>
      </c>
      <c r="AP116" s="1">
        <f>ROUND(AbsDiff!AP116,3)</f>
        <v>0</v>
      </c>
      <c r="AQ116" s="1">
        <f>ROUND(AbsDiff!AQ116,3)</f>
        <v>0</v>
      </c>
      <c r="AR116" s="1">
        <f>ROUND(AbsDiff!AR116,3)</f>
        <v>0</v>
      </c>
      <c r="AS116" s="1">
        <f>ROUND(AbsDiff!AS116,3)</f>
        <v>0</v>
      </c>
      <c r="AT116" s="1">
        <f>ROUND(AbsDiff!AT116,3)</f>
        <v>0</v>
      </c>
      <c r="AU116" s="1">
        <f>ROUND(AbsDiff!AU116,3)</f>
        <v>0</v>
      </c>
      <c r="AV116" s="1">
        <f>ROUND(AbsDiff!AV116,3)</f>
        <v>0</v>
      </c>
      <c r="AW116" s="1">
        <f>ROUND(AbsDiff!AW116,3)</f>
        <v>0</v>
      </c>
      <c r="AX116" s="1">
        <f>ROUND(AbsDiff!AX116,3)</f>
        <v>0</v>
      </c>
      <c r="AY116" s="1">
        <f>ROUND(AbsDiff!AY116,3)</f>
        <v>0</v>
      </c>
      <c r="AZ116" s="1">
        <f>ROUND(AbsDiff!AZ116,3)</f>
        <v>0</v>
      </c>
      <c r="BA116" s="1" t="e">
        <f>ROUND(AbsDiff!BA116,3)</f>
        <v>#VALUE!</v>
      </c>
      <c r="BB116" s="1">
        <f>ROUND(AbsDiff!BB116,3)</f>
        <v>0</v>
      </c>
      <c r="BC116" s="1">
        <f>ROUND(AbsDiff!BC116,3)</f>
        <v>0</v>
      </c>
      <c r="BD116" s="1">
        <f>ROUND(AbsDiff!BD116,3)</f>
        <v>0</v>
      </c>
      <c r="BE116" s="1">
        <f>ROUND(AbsDiff!BE116,3)</f>
        <v>0</v>
      </c>
      <c r="BF116" s="1">
        <f>ROUND(AbsDiff!BF116,3)</f>
        <v>0</v>
      </c>
      <c r="BG116" s="1">
        <f>ROUND(AbsDiff!BG116,3)</f>
        <v>0</v>
      </c>
      <c r="BH116" s="1">
        <f>ROUND(AbsDiff!BH116,3)</f>
        <v>0</v>
      </c>
      <c r="BI116" s="1">
        <f>ROUND(AbsDiff!BI116,3)</f>
        <v>0</v>
      </c>
      <c r="BJ116" s="1">
        <f>ROUND(AbsDiff!BJ116,3)</f>
        <v>0</v>
      </c>
      <c r="BK116" s="1">
        <f>ROUND(AbsDiff!BK116,3)</f>
        <v>0</v>
      </c>
      <c r="BL116" s="1">
        <f>ROUND(AbsDiff!BL116,3)</f>
        <v>0</v>
      </c>
      <c r="BM116" s="1">
        <f>ROUND(AbsDiff!BM116,3)</f>
        <v>0</v>
      </c>
      <c r="BN116" s="1">
        <f>ROUND(AbsDiff!BN116,3)</f>
        <v>0</v>
      </c>
      <c r="BO116" s="1">
        <f>ROUND(AbsDiff!BO116,3)</f>
        <v>0</v>
      </c>
      <c r="BP116" s="1">
        <f>ROUND(AbsDiff!BP116,3)</f>
        <v>0</v>
      </c>
      <c r="BQ116" s="1">
        <f>ROUND(AbsDiff!BQ116,3)</f>
        <v>0</v>
      </c>
      <c r="BR116" s="1">
        <f>ROUND(AbsDiff!BR116,3)</f>
        <v>0</v>
      </c>
      <c r="BS116" s="1">
        <f>ROUND(AbsDiff!BS116,3)</f>
        <v>0</v>
      </c>
      <c r="BT116" s="1">
        <f>ROUND(AbsDiff!BT116,3)</f>
        <v>0</v>
      </c>
      <c r="BU116" s="1">
        <f>ROUND(AbsDiff!BU116,3)</f>
        <v>0</v>
      </c>
      <c r="BV116" s="1">
        <f>ROUND(AbsDiff!BV116,3)</f>
        <v>0</v>
      </c>
      <c r="BW116" s="1">
        <f>ROUND(AbsDiff!BW116,3)</f>
        <v>0</v>
      </c>
      <c r="BX116" s="1">
        <f>ROUND(AbsDiff!BX116,3)</f>
        <v>0</v>
      </c>
      <c r="BY116" s="1">
        <f>ROUND(AbsDiff!BY116,3)</f>
        <v>0</v>
      </c>
      <c r="BZ116" s="1">
        <f>ROUND(AbsDiff!BZ116,3)</f>
        <v>0</v>
      </c>
      <c r="CA116" s="1">
        <f>ROUND(AbsDiff!CA116,3)</f>
        <v>0</v>
      </c>
      <c r="CB116" s="1">
        <f>ROUND(AbsDiff!CB116,3)</f>
        <v>0</v>
      </c>
    </row>
    <row r="117" spans="1:80" x14ac:dyDescent="0.2">
      <c r="A117" s="1">
        <f>ROUND(AbsDiff!A117,3)</f>
        <v>0</v>
      </c>
      <c r="B117" s="1">
        <f>ROUND(AbsDiff!B117,3)</f>
        <v>0</v>
      </c>
      <c r="C117" s="1">
        <f>ROUND(AbsDiff!C117,3)</f>
        <v>0</v>
      </c>
      <c r="D117" s="1">
        <f>ROUND(AbsDiff!D117,3)</f>
        <v>1E-3</v>
      </c>
      <c r="E117" s="1">
        <f>ROUND(AbsDiff!E117,3)</f>
        <v>1E-3</v>
      </c>
      <c r="F117" s="1">
        <f>ROUND(AbsDiff!F117,3)</f>
        <v>2E-3</v>
      </c>
      <c r="G117" s="1">
        <f>ROUND(AbsDiff!G117,3)</f>
        <v>1E-3</v>
      </c>
      <c r="H117" s="1">
        <f>ROUND(AbsDiff!H117,3)</f>
        <v>0</v>
      </c>
      <c r="I117" s="1">
        <f>ROUND(AbsDiff!I117,3)</f>
        <v>0</v>
      </c>
      <c r="J117" s="1">
        <f>ROUND(AbsDiff!J117,3)</f>
        <v>0</v>
      </c>
      <c r="K117" s="1">
        <f>ROUND(AbsDiff!K117,3)</f>
        <v>0</v>
      </c>
      <c r="L117" s="1">
        <f>ROUND(AbsDiff!L117,3)</f>
        <v>0</v>
      </c>
      <c r="M117" s="1">
        <f>ROUND(AbsDiff!M117,3)</f>
        <v>0</v>
      </c>
      <c r="N117" s="1">
        <f>ROUND(AbsDiff!N117,3)</f>
        <v>0</v>
      </c>
      <c r="O117" s="1">
        <f>ROUND(AbsDiff!O117,3)</f>
        <v>0</v>
      </c>
      <c r="P117" s="1">
        <f>ROUND(AbsDiff!P117,3)</f>
        <v>0</v>
      </c>
      <c r="Q117" s="1">
        <f>ROUND(AbsDiff!Q117,3)</f>
        <v>0</v>
      </c>
      <c r="R117" s="1">
        <f>ROUND(AbsDiff!R117,3)</f>
        <v>-2E-3</v>
      </c>
      <c r="S117" s="1">
        <f>ROUND(AbsDiff!S117,3)</f>
        <v>0</v>
      </c>
      <c r="T117" s="1">
        <f>ROUND(AbsDiff!T117,3)</f>
        <v>0</v>
      </c>
      <c r="U117" s="1">
        <f>ROUND(AbsDiff!U117,3)</f>
        <v>0</v>
      </c>
      <c r="V117" s="1">
        <f>ROUND(AbsDiff!V117,3)</f>
        <v>0</v>
      </c>
      <c r="W117" s="1">
        <f>ROUND(AbsDiff!W117,3)</f>
        <v>0</v>
      </c>
      <c r="X117" s="1">
        <f>ROUND(AbsDiff!X117,3)</f>
        <v>0</v>
      </c>
      <c r="Y117" s="1">
        <f>ROUND(AbsDiff!Y117,3)</f>
        <v>0</v>
      </c>
      <c r="Z117" s="1">
        <f>ROUND(AbsDiff!Z117,3)</f>
        <v>0</v>
      </c>
      <c r="AA117" s="1">
        <f>ROUND(AbsDiff!AA117,3)</f>
        <v>0</v>
      </c>
      <c r="AB117" s="1">
        <f>ROUND(AbsDiff!AB117,3)</f>
        <v>0</v>
      </c>
      <c r="AC117" s="1">
        <f>ROUND(AbsDiff!AC117,3)</f>
        <v>0</v>
      </c>
      <c r="AD117" s="1">
        <f>ROUND(AbsDiff!AD117,3)</f>
        <v>0</v>
      </c>
      <c r="AE117" s="1">
        <f>ROUND(AbsDiff!AE117,3)</f>
        <v>0</v>
      </c>
      <c r="AF117" s="1">
        <f>ROUND(AbsDiff!AF117,3)</f>
        <v>0</v>
      </c>
      <c r="AG117" s="1">
        <f>ROUND(AbsDiff!AG117,3)</f>
        <v>0</v>
      </c>
      <c r="AH117" s="1">
        <f>ROUND(AbsDiff!AH117,3)</f>
        <v>0</v>
      </c>
      <c r="AI117" s="1">
        <f>ROUND(AbsDiff!AI117,3)</f>
        <v>0</v>
      </c>
      <c r="AJ117" s="1">
        <f>ROUND(AbsDiff!AJ117,3)</f>
        <v>0</v>
      </c>
      <c r="AK117" s="1">
        <f>ROUND(AbsDiff!AK117,3)</f>
        <v>0</v>
      </c>
      <c r="AL117" s="1">
        <f>ROUND(AbsDiff!AL117,3)</f>
        <v>0</v>
      </c>
      <c r="AM117" s="1">
        <f>ROUND(AbsDiff!AM117,3)</f>
        <v>0</v>
      </c>
      <c r="AN117" s="1">
        <f>ROUND(AbsDiff!AN117,3)</f>
        <v>0</v>
      </c>
      <c r="AO117" s="1">
        <f>ROUND(AbsDiff!AO117,3)</f>
        <v>-1E-3</v>
      </c>
      <c r="AP117" s="1">
        <f>ROUND(AbsDiff!AP117,3)</f>
        <v>0</v>
      </c>
      <c r="AQ117" s="1">
        <f>ROUND(AbsDiff!AQ117,3)</f>
        <v>0</v>
      </c>
      <c r="AR117" s="1">
        <f>ROUND(AbsDiff!AR117,3)</f>
        <v>0</v>
      </c>
      <c r="AS117" s="1">
        <f>ROUND(AbsDiff!AS117,3)</f>
        <v>0</v>
      </c>
      <c r="AT117" s="1">
        <f>ROUND(AbsDiff!AT117,3)</f>
        <v>0</v>
      </c>
      <c r="AU117" s="1">
        <f>ROUND(AbsDiff!AU117,3)</f>
        <v>0</v>
      </c>
      <c r="AV117" s="1">
        <f>ROUND(AbsDiff!AV117,3)</f>
        <v>0</v>
      </c>
      <c r="AW117" s="1">
        <f>ROUND(AbsDiff!AW117,3)</f>
        <v>0</v>
      </c>
      <c r="AX117" s="1">
        <f>ROUND(AbsDiff!AX117,3)</f>
        <v>0</v>
      </c>
      <c r="AY117" s="1">
        <f>ROUND(AbsDiff!AY117,3)</f>
        <v>0</v>
      </c>
      <c r="AZ117" s="1">
        <f>ROUND(AbsDiff!AZ117,3)</f>
        <v>0</v>
      </c>
      <c r="BA117" s="1" t="e">
        <f>ROUND(AbsDiff!BA117,3)</f>
        <v>#VALUE!</v>
      </c>
      <c r="BB117" s="1">
        <f>ROUND(AbsDiff!BB117,3)</f>
        <v>0</v>
      </c>
      <c r="BC117" s="1">
        <f>ROUND(AbsDiff!BC117,3)</f>
        <v>0</v>
      </c>
      <c r="BD117" s="1">
        <f>ROUND(AbsDiff!BD117,3)</f>
        <v>0</v>
      </c>
      <c r="BE117" s="1">
        <f>ROUND(AbsDiff!BE117,3)</f>
        <v>0</v>
      </c>
      <c r="BF117" s="1">
        <f>ROUND(AbsDiff!BF117,3)</f>
        <v>0</v>
      </c>
      <c r="BG117" s="1">
        <f>ROUND(AbsDiff!BG117,3)</f>
        <v>0</v>
      </c>
      <c r="BH117" s="1">
        <f>ROUND(AbsDiff!BH117,3)</f>
        <v>0</v>
      </c>
      <c r="BI117" s="1">
        <f>ROUND(AbsDiff!BI117,3)</f>
        <v>0</v>
      </c>
      <c r="BJ117" s="1">
        <f>ROUND(AbsDiff!BJ117,3)</f>
        <v>0</v>
      </c>
      <c r="BK117" s="1">
        <f>ROUND(AbsDiff!BK117,3)</f>
        <v>0</v>
      </c>
      <c r="BL117" s="1">
        <f>ROUND(AbsDiff!BL117,3)</f>
        <v>0</v>
      </c>
      <c r="BM117" s="1">
        <f>ROUND(AbsDiff!BM117,3)</f>
        <v>0</v>
      </c>
      <c r="BN117" s="1">
        <f>ROUND(AbsDiff!BN117,3)</f>
        <v>0</v>
      </c>
      <c r="BO117" s="1">
        <f>ROUND(AbsDiff!BO117,3)</f>
        <v>0</v>
      </c>
      <c r="BP117" s="1">
        <f>ROUND(AbsDiff!BP117,3)</f>
        <v>0</v>
      </c>
      <c r="BQ117" s="1">
        <f>ROUND(AbsDiff!BQ117,3)</f>
        <v>0</v>
      </c>
      <c r="BR117" s="1">
        <f>ROUND(AbsDiff!BR117,3)</f>
        <v>0</v>
      </c>
      <c r="BS117" s="1">
        <f>ROUND(AbsDiff!BS117,3)</f>
        <v>0</v>
      </c>
      <c r="BT117" s="1">
        <f>ROUND(AbsDiff!BT117,3)</f>
        <v>0</v>
      </c>
      <c r="BU117" s="1">
        <f>ROUND(AbsDiff!BU117,3)</f>
        <v>0</v>
      </c>
      <c r="BV117" s="1">
        <f>ROUND(AbsDiff!BV117,3)</f>
        <v>0</v>
      </c>
      <c r="BW117" s="1">
        <f>ROUND(AbsDiff!BW117,3)</f>
        <v>0</v>
      </c>
      <c r="BX117" s="1">
        <f>ROUND(AbsDiff!BX117,3)</f>
        <v>0</v>
      </c>
      <c r="BY117" s="1">
        <f>ROUND(AbsDiff!BY117,3)</f>
        <v>0</v>
      </c>
      <c r="BZ117" s="1">
        <f>ROUND(AbsDiff!BZ117,3)</f>
        <v>0</v>
      </c>
      <c r="CA117" s="1">
        <f>ROUND(AbsDiff!CA117,3)</f>
        <v>0</v>
      </c>
      <c r="CB117" s="1">
        <f>ROUND(AbsDiff!CB117,3)</f>
        <v>0</v>
      </c>
    </row>
    <row r="118" spans="1:80" x14ac:dyDescent="0.2">
      <c r="A118" s="1">
        <f>ROUND(AbsDiff!A118,3)</f>
        <v>0</v>
      </c>
      <c r="B118" s="1">
        <f>ROUND(AbsDiff!B118,3)</f>
        <v>0</v>
      </c>
      <c r="C118" s="1">
        <f>ROUND(AbsDiff!C118,3)</f>
        <v>0</v>
      </c>
      <c r="D118" s="1">
        <f>ROUND(AbsDiff!D118,3)</f>
        <v>1E-3</v>
      </c>
      <c r="E118" s="1">
        <f>ROUND(AbsDiff!E118,3)</f>
        <v>1E-3</v>
      </c>
      <c r="F118" s="1">
        <f>ROUND(AbsDiff!F118,3)</f>
        <v>2E-3</v>
      </c>
      <c r="G118" s="1">
        <f>ROUND(AbsDiff!G118,3)</f>
        <v>1E-3</v>
      </c>
      <c r="H118" s="1">
        <f>ROUND(AbsDiff!H118,3)</f>
        <v>0</v>
      </c>
      <c r="I118" s="1">
        <f>ROUND(AbsDiff!I118,3)</f>
        <v>0</v>
      </c>
      <c r="J118" s="1">
        <f>ROUND(AbsDiff!J118,3)</f>
        <v>0</v>
      </c>
      <c r="K118" s="1">
        <f>ROUND(AbsDiff!K118,3)</f>
        <v>0</v>
      </c>
      <c r="L118" s="1">
        <f>ROUND(AbsDiff!L118,3)</f>
        <v>0</v>
      </c>
      <c r="M118" s="1">
        <f>ROUND(AbsDiff!M118,3)</f>
        <v>0</v>
      </c>
      <c r="N118" s="1">
        <f>ROUND(AbsDiff!N118,3)</f>
        <v>0</v>
      </c>
      <c r="O118" s="1">
        <f>ROUND(AbsDiff!O118,3)</f>
        <v>0</v>
      </c>
      <c r="P118" s="1">
        <f>ROUND(AbsDiff!P118,3)</f>
        <v>0</v>
      </c>
      <c r="Q118" s="1">
        <f>ROUND(AbsDiff!Q118,3)</f>
        <v>0</v>
      </c>
      <c r="R118" s="1">
        <f>ROUND(AbsDiff!R118,3)</f>
        <v>-2E-3</v>
      </c>
      <c r="S118" s="1">
        <f>ROUND(AbsDiff!S118,3)</f>
        <v>0</v>
      </c>
      <c r="T118" s="1">
        <f>ROUND(AbsDiff!T118,3)</f>
        <v>0</v>
      </c>
      <c r="U118" s="1">
        <f>ROUND(AbsDiff!U118,3)</f>
        <v>0</v>
      </c>
      <c r="V118" s="1">
        <f>ROUND(AbsDiff!V118,3)</f>
        <v>0</v>
      </c>
      <c r="W118" s="1">
        <f>ROUND(AbsDiff!W118,3)</f>
        <v>0</v>
      </c>
      <c r="X118" s="1">
        <f>ROUND(AbsDiff!X118,3)</f>
        <v>0</v>
      </c>
      <c r="Y118" s="1">
        <f>ROUND(AbsDiff!Y118,3)</f>
        <v>0</v>
      </c>
      <c r="Z118" s="1">
        <f>ROUND(AbsDiff!Z118,3)</f>
        <v>0</v>
      </c>
      <c r="AA118" s="1">
        <f>ROUND(AbsDiff!AA118,3)</f>
        <v>0</v>
      </c>
      <c r="AB118" s="1">
        <f>ROUND(AbsDiff!AB118,3)</f>
        <v>0</v>
      </c>
      <c r="AC118" s="1">
        <f>ROUND(AbsDiff!AC118,3)</f>
        <v>0</v>
      </c>
      <c r="AD118" s="1">
        <f>ROUND(AbsDiff!AD118,3)</f>
        <v>0</v>
      </c>
      <c r="AE118" s="1">
        <f>ROUND(AbsDiff!AE118,3)</f>
        <v>0</v>
      </c>
      <c r="AF118" s="1">
        <f>ROUND(AbsDiff!AF118,3)</f>
        <v>0</v>
      </c>
      <c r="AG118" s="1">
        <f>ROUND(AbsDiff!AG118,3)</f>
        <v>0</v>
      </c>
      <c r="AH118" s="1">
        <f>ROUND(AbsDiff!AH118,3)</f>
        <v>0</v>
      </c>
      <c r="AI118" s="1">
        <f>ROUND(AbsDiff!AI118,3)</f>
        <v>0</v>
      </c>
      <c r="AJ118" s="1">
        <f>ROUND(AbsDiff!AJ118,3)</f>
        <v>0</v>
      </c>
      <c r="AK118" s="1">
        <f>ROUND(AbsDiff!AK118,3)</f>
        <v>0</v>
      </c>
      <c r="AL118" s="1">
        <f>ROUND(AbsDiff!AL118,3)</f>
        <v>0</v>
      </c>
      <c r="AM118" s="1">
        <f>ROUND(AbsDiff!AM118,3)</f>
        <v>0</v>
      </c>
      <c r="AN118" s="1">
        <f>ROUND(AbsDiff!AN118,3)</f>
        <v>0</v>
      </c>
      <c r="AO118" s="1">
        <f>ROUND(AbsDiff!AO118,3)</f>
        <v>-1E-3</v>
      </c>
      <c r="AP118" s="1">
        <f>ROUND(AbsDiff!AP118,3)</f>
        <v>0</v>
      </c>
      <c r="AQ118" s="1">
        <f>ROUND(AbsDiff!AQ118,3)</f>
        <v>0</v>
      </c>
      <c r="AR118" s="1">
        <f>ROUND(AbsDiff!AR118,3)</f>
        <v>0</v>
      </c>
      <c r="AS118" s="1">
        <f>ROUND(AbsDiff!AS118,3)</f>
        <v>0</v>
      </c>
      <c r="AT118" s="1">
        <f>ROUND(AbsDiff!AT118,3)</f>
        <v>0</v>
      </c>
      <c r="AU118" s="1">
        <f>ROUND(AbsDiff!AU118,3)</f>
        <v>0</v>
      </c>
      <c r="AV118" s="1">
        <f>ROUND(AbsDiff!AV118,3)</f>
        <v>0</v>
      </c>
      <c r="AW118" s="1">
        <f>ROUND(AbsDiff!AW118,3)</f>
        <v>0</v>
      </c>
      <c r="AX118" s="1">
        <f>ROUND(AbsDiff!AX118,3)</f>
        <v>0</v>
      </c>
      <c r="AY118" s="1">
        <f>ROUND(AbsDiff!AY118,3)</f>
        <v>0</v>
      </c>
      <c r="AZ118" s="1">
        <f>ROUND(AbsDiff!AZ118,3)</f>
        <v>0</v>
      </c>
      <c r="BA118" s="1" t="e">
        <f>ROUND(AbsDiff!BA118,3)</f>
        <v>#VALUE!</v>
      </c>
      <c r="BB118" s="1">
        <f>ROUND(AbsDiff!BB118,3)</f>
        <v>0</v>
      </c>
      <c r="BC118" s="1">
        <f>ROUND(AbsDiff!BC118,3)</f>
        <v>0</v>
      </c>
      <c r="BD118" s="1">
        <f>ROUND(AbsDiff!BD118,3)</f>
        <v>0</v>
      </c>
      <c r="BE118" s="1">
        <f>ROUND(AbsDiff!BE118,3)</f>
        <v>0</v>
      </c>
      <c r="BF118" s="1">
        <f>ROUND(AbsDiff!BF118,3)</f>
        <v>0</v>
      </c>
      <c r="BG118" s="1">
        <f>ROUND(AbsDiff!BG118,3)</f>
        <v>0</v>
      </c>
      <c r="BH118" s="1">
        <f>ROUND(AbsDiff!BH118,3)</f>
        <v>0</v>
      </c>
      <c r="BI118" s="1">
        <f>ROUND(AbsDiff!BI118,3)</f>
        <v>0</v>
      </c>
      <c r="BJ118" s="1">
        <f>ROUND(AbsDiff!BJ118,3)</f>
        <v>0</v>
      </c>
      <c r="BK118" s="1">
        <f>ROUND(AbsDiff!BK118,3)</f>
        <v>0</v>
      </c>
      <c r="BL118" s="1">
        <f>ROUND(AbsDiff!BL118,3)</f>
        <v>0</v>
      </c>
      <c r="BM118" s="1">
        <f>ROUND(AbsDiff!BM118,3)</f>
        <v>0</v>
      </c>
      <c r="BN118" s="1">
        <f>ROUND(AbsDiff!BN118,3)</f>
        <v>0</v>
      </c>
      <c r="BO118" s="1">
        <f>ROUND(AbsDiff!BO118,3)</f>
        <v>0</v>
      </c>
      <c r="BP118" s="1">
        <f>ROUND(AbsDiff!BP118,3)</f>
        <v>0</v>
      </c>
      <c r="BQ118" s="1">
        <f>ROUND(AbsDiff!BQ118,3)</f>
        <v>0</v>
      </c>
      <c r="BR118" s="1">
        <f>ROUND(AbsDiff!BR118,3)</f>
        <v>0</v>
      </c>
      <c r="BS118" s="1">
        <f>ROUND(AbsDiff!BS118,3)</f>
        <v>0</v>
      </c>
      <c r="BT118" s="1">
        <f>ROUND(AbsDiff!BT118,3)</f>
        <v>0</v>
      </c>
      <c r="BU118" s="1">
        <f>ROUND(AbsDiff!BU118,3)</f>
        <v>0</v>
      </c>
      <c r="BV118" s="1">
        <f>ROUND(AbsDiff!BV118,3)</f>
        <v>0</v>
      </c>
      <c r="BW118" s="1">
        <f>ROUND(AbsDiff!BW118,3)</f>
        <v>0</v>
      </c>
      <c r="BX118" s="1">
        <f>ROUND(AbsDiff!BX118,3)</f>
        <v>0</v>
      </c>
      <c r="BY118" s="1">
        <f>ROUND(AbsDiff!BY118,3)</f>
        <v>0</v>
      </c>
      <c r="BZ118" s="1">
        <f>ROUND(AbsDiff!BZ118,3)</f>
        <v>0</v>
      </c>
      <c r="CA118" s="1">
        <f>ROUND(AbsDiff!CA118,3)</f>
        <v>0</v>
      </c>
      <c r="CB118" s="1">
        <f>ROUND(AbsDiff!CB118,3)</f>
        <v>0</v>
      </c>
    </row>
    <row r="119" spans="1:80" x14ac:dyDescent="0.2">
      <c r="A119" s="1">
        <f>ROUND(AbsDiff!A119,3)</f>
        <v>0</v>
      </c>
      <c r="B119" s="1">
        <f>ROUND(AbsDiff!B119,3)</f>
        <v>0</v>
      </c>
      <c r="C119" s="1">
        <f>ROUND(AbsDiff!C119,3)</f>
        <v>0</v>
      </c>
      <c r="D119" s="1">
        <f>ROUND(AbsDiff!D119,3)</f>
        <v>1E-3</v>
      </c>
      <c r="E119" s="1">
        <f>ROUND(AbsDiff!E119,3)</f>
        <v>1E-3</v>
      </c>
      <c r="F119" s="1">
        <f>ROUND(AbsDiff!F119,3)</f>
        <v>2E-3</v>
      </c>
      <c r="G119" s="1">
        <f>ROUND(AbsDiff!G119,3)</f>
        <v>1E-3</v>
      </c>
      <c r="H119" s="1">
        <f>ROUND(AbsDiff!H119,3)</f>
        <v>0</v>
      </c>
      <c r="I119" s="1">
        <f>ROUND(AbsDiff!I119,3)</f>
        <v>0</v>
      </c>
      <c r="J119" s="1">
        <f>ROUND(AbsDiff!J119,3)</f>
        <v>0</v>
      </c>
      <c r="K119" s="1">
        <f>ROUND(AbsDiff!K119,3)</f>
        <v>0</v>
      </c>
      <c r="L119" s="1">
        <f>ROUND(AbsDiff!L119,3)</f>
        <v>0</v>
      </c>
      <c r="M119" s="1">
        <f>ROUND(AbsDiff!M119,3)</f>
        <v>0</v>
      </c>
      <c r="N119" s="1">
        <f>ROUND(AbsDiff!N119,3)</f>
        <v>0</v>
      </c>
      <c r="O119" s="1">
        <f>ROUND(AbsDiff!O119,3)</f>
        <v>0</v>
      </c>
      <c r="P119" s="1">
        <f>ROUND(AbsDiff!P119,3)</f>
        <v>0</v>
      </c>
      <c r="Q119" s="1">
        <f>ROUND(AbsDiff!Q119,3)</f>
        <v>0</v>
      </c>
      <c r="R119" s="1">
        <f>ROUND(AbsDiff!R119,3)</f>
        <v>-2E-3</v>
      </c>
      <c r="S119" s="1">
        <f>ROUND(AbsDiff!S119,3)</f>
        <v>0</v>
      </c>
      <c r="T119" s="1">
        <f>ROUND(AbsDiff!T119,3)</f>
        <v>0</v>
      </c>
      <c r="U119" s="1">
        <f>ROUND(AbsDiff!U119,3)</f>
        <v>0</v>
      </c>
      <c r="V119" s="1">
        <f>ROUND(AbsDiff!V119,3)</f>
        <v>0</v>
      </c>
      <c r="W119" s="1">
        <f>ROUND(AbsDiff!W119,3)</f>
        <v>0</v>
      </c>
      <c r="X119" s="1">
        <f>ROUND(AbsDiff!X119,3)</f>
        <v>0</v>
      </c>
      <c r="Y119" s="1">
        <f>ROUND(AbsDiff!Y119,3)</f>
        <v>0</v>
      </c>
      <c r="Z119" s="1">
        <f>ROUND(AbsDiff!Z119,3)</f>
        <v>0</v>
      </c>
      <c r="AA119" s="1">
        <f>ROUND(AbsDiff!AA119,3)</f>
        <v>0</v>
      </c>
      <c r="AB119" s="1">
        <f>ROUND(AbsDiff!AB119,3)</f>
        <v>0</v>
      </c>
      <c r="AC119" s="1">
        <f>ROUND(AbsDiff!AC119,3)</f>
        <v>0</v>
      </c>
      <c r="AD119" s="1">
        <f>ROUND(AbsDiff!AD119,3)</f>
        <v>0</v>
      </c>
      <c r="AE119" s="1">
        <f>ROUND(AbsDiff!AE119,3)</f>
        <v>0</v>
      </c>
      <c r="AF119" s="1">
        <f>ROUND(AbsDiff!AF119,3)</f>
        <v>0</v>
      </c>
      <c r="AG119" s="1">
        <f>ROUND(AbsDiff!AG119,3)</f>
        <v>0</v>
      </c>
      <c r="AH119" s="1">
        <f>ROUND(AbsDiff!AH119,3)</f>
        <v>0</v>
      </c>
      <c r="AI119" s="1">
        <f>ROUND(AbsDiff!AI119,3)</f>
        <v>0</v>
      </c>
      <c r="AJ119" s="1">
        <f>ROUND(AbsDiff!AJ119,3)</f>
        <v>0</v>
      </c>
      <c r="AK119" s="1">
        <f>ROUND(AbsDiff!AK119,3)</f>
        <v>0</v>
      </c>
      <c r="AL119" s="1">
        <f>ROUND(AbsDiff!AL119,3)</f>
        <v>0</v>
      </c>
      <c r="AM119" s="1">
        <f>ROUND(AbsDiff!AM119,3)</f>
        <v>0</v>
      </c>
      <c r="AN119" s="1">
        <f>ROUND(AbsDiff!AN119,3)</f>
        <v>0</v>
      </c>
      <c r="AO119" s="1">
        <f>ROUND(AbsDiff!AO119,3)</f>
        <v>-1E-3</v>
      </c>
      <c r="AP119" s="1">
        <f>ROUND(AbsDiff!AP119,3)</f>
        <v>0</v>
      </c>
      <c r="AQ119" s="1">
        <f>ROUND(AbsDiff!AQ119,3)</f>
        <v>0</v>
      </c>
      <c r="AR119" s="1">
        <f>ROUND(AbsDiff!AR119,3)</f>
        <v>0</v>
      </c>
      <c r="AS119" s="1">
        <f>ROUND(AbsDiff!AS119,3)</f>
        <v>0</v>
      </c>
      <c r="AT119" s="1">
        <f>ROUND(AbsDiff!AT119,3)</f>
        <v>0</v>
      </c>
      <c r="AU119" s="1">
        <f>ROUND(AbsDiff!AU119,3)</f>
        <v>0</v>
      </c>
      <c r="AV119" s="1">
        <f>ROUND(AbsDiff!AV119,3)</f>
        <v>0</v>
      </c>
      <c r="AW119" s="1">
        <f>ROUND(AbsDiff!AW119,3)</f>
        <v>0</v>
      </c>
      <c r="AX119" s="1">
        <f>ROUND(AbsDiff!AX119,3)</f>
        <v>0</v>
      </c>
      <c r="AY119" s="1">
        <f>ROUND(AbsDiff!AY119,3)</f>
        <v>0</v>
      </c>
      <c r="AZ119" s="1">
        <f>ROUND(AbsDiff!AZ119,3)</f>
        <v>0</v>
      </c>
      <c r="BA119" s="1" t="e">
        <f>ROUND(AbsDiff!BA119,3)</f>
        <v>#VALUE!</v>
      </c>
      <c r="BB119" s="1">
        <f>ROUND(AbsDiff!BB119,3)</f>
        <v>0</v>
      </c>
      <c r="BC119" s="1">
        <f>ROUND(AbsDiff!BC119,3)</f>
        <v>0</v>
      </c>
      <c r="BD119" s="1">
        <f>ROUND(AbsDiff!BD119,3)</f>
        <v>0</v>
      </c>
      <c r="BE119" s="1">
        <f>ROUND(AbsDiff!BE119,3)</f>
        <v>0</v>
      </c>
      <c r="BF119" s="1">
        <f>ROUND(AbsDiff!BF119,3)</f>
        <v>0</v>
      </c>
      <c r="BG119" s="1">
        <f>ROUND(AbsDiff!BG119,3)</f>
        <v>0</v>
      </c>
      <c r="BH119" s="1">
        <f>ROUND(AbsDiff!BH119,3)</f>
        <v>0</v>
      </c>
      <c r="BI119" s="1">
        <f>ROUND(AbsDiff!BI119,3)</f>
        <v>0</v>
      </c>
      <c r="BJ119" s="1">
        <f>ROUND(AbsDiff!BJ119,3)</f>
        <v>0</v>
      </c>
      <c r="BK119" s="1">
        <f>ROUND(AbsDiff!BK119,3)</f>
        <v>1E-3</v>
      </c>
      <c r="BL119" s="1">
        <f>ROUND(AbsDiff!BL119,3)</f>
        <v>0</v>
      </c>
      <c r="BM119" s="1">
        <f>ROUND(AbsDiff!BM119,3)</f>
        <v>0</v>
      </c>
      <c r="BN119" s="1">
        <f>ROUND(AbsDiff!BN119,3)</f>
        <v>0</v>
      </c>
      <c r="BO119" s="1">
        <f>ROUND(AbsDiff!BO119,3)</f>
        <v>0</v>
      </c>
      <c r="BP119" s="1">
        <f>ROUND(AbsDiff!BP119,3)</f>
        <v>0</v>
      </c>
      <c r="BQ119" s="1">
        <f>ROUND(AbsDiff!BQ119,3)</f>
        <v>0</v>
      </c>
      <c r="BR119" s="1">
        <f>ROUND(AbsDiff!BR119,3)</f>
        <v>0</v>
      </c>
      <c r="BS119" s="1">
        <f>ROUND(AbsDiff!BS119,3)</f>
        <v>0</v>
      </c>
      <c r="BT119" s="1">
        <f>ROUND(AbsDiff!BT119,3)</f>
        <v>0</v>
      </c>
      <c r="BU119" s="1">
        <f>ROUND(AbsDiff!BU119,3)</f>
        <v>0</v>
      </c>
      <c r="BV119" s="1">
        <f>ROUND(AbsDiff!BV119,3)</f>
        <v>0</v>
      </c>
      <c r="BW119" s="1">
        <f>ROUND(AbsDiff!BW119,3)</f>
        <v>0</v>
      </c>
      <c r="BX119" s="1">
        <f>ROUND(AbsDiff!BX119,3)</f>
        <v>0</v>
      </c>
      <c r="BY119" s="1">
        <f>ROUND(AbsDiff!BY119,3)</f>
        <v>0</v>
      </c>
      <c r="BZ119" s="1">
        <f>ROUND(AbsDiff!BZ119,3)</f>
        <v>0</v>
      </c>
      <c r="CA119" s="1">
        <f>ROUND(AbsDiff!CA119,3)</f>
        <v>0</v>
      </c>
      <c r="CB119" s="1">
        <f>ROUND(AbsDiff!CB119,3)</f>
        <v>0</v>
      </c>
    </row>
    <row r="120" spans="1:80" x14ac:dyDescent="0.2">
      <c r="A120" s="1">
        <f>ROUND(AbsDiff!A120,3)</f>
        <v>0</v>
      </c>
      <c r="B120" s="1">
        <f>ROUND(AbsDiff!B120,3)</f>
        <v>0</v>
      </c>
      <c r="C120" s="1">
        <f>ROUND(AbsDiff!C120,3)</f>
        <v>0</v>
      </c>
      <c r="D120" s="1">
        <f>ROUND(AbsDiff!D120,3)</f>
        <v>1E-3</v>
      </c>
      <c r="E120" s="1">
        <f>ROUND(AbsDiff!E120,3)</f>
        <v>1E-3</v>
      </c>
      <c r="F120" s="1">
        <f>ROUND(AbsDiff!F120,3)</f>
        <v>2E-3</v>
      </c>
      <c r="G120" s="1">
        <f>ROUND(AbsDiff!G120,3)</f>
        <v>1E-3</v>
      </c>
      <c r="H120" s="1">
        <f>ROUND(AbsDiff!H120,3)</f>
        <v>0</v>
      </c>
      <c r="I120" s="1">
        <f>ROUND(AbsDiff!I120,3)</f>
        <v>0</v>
      </c>
      <c r="J120" s="1">
        <f>ROUND(AbsDiff!J120,3)</f>
        <v>0</v>
      </c>
      <c r="K120" s="1">
        <f>ROUND(AbsDiff!K120,3)</f>
        <v>0</v>
      </c>
      <c r="L120" s="1">
        <f>ROUND(AbsDiff!L120,3)</f>
        <v>0</v>
      </c>
      <c r="M120" s="1">
        <f>ROUND(AbsDiff!M120,3)</f>
        <v>0</v>
      </c>
      <c r="N120" s="1">
        <f>ROUND(AbsDiff!N120,3)</f>
        <v>0</v>
      </c>
      <c r="O120" s="1">
        <f>ROUND(AbsDiff!O120,3)</f>
        <v>0</v>
      </c>
      <c r="P120" s="1">
        <f>ROUND(AbsDiff!P120,3)</f>
        <v>0</v>
      </c>
      <c r="Q120" s="1">
        <f>ROUND(AbsDiff!Q120,3)</f>
        <v>0</v>
      </c>
      <c r="R120" s="1">
        <f>ROUND(AbsDiff!R120,3)</f>
        <v>-2E-3</v>
      </c>
      <c r="S120" s="1">
        <f>ROUND(AbsDiff!S120,3)</f>
        <v>0</v>
      </c>
      <c r="T120" s="1">
        <f>ROUND(AbsDiff!T120,3)</f>
        <v>0</v>
      </c>
      <c r="U120" s="1">
        <f>ROUND(AbsDiff!U120,3)</f>
        <v>0</v>
      </c>
      <c r="V120" s="1">
        <f>ROUND(AbsDiff!V120,3)</f>
        <v>0</v>
      </c>
      <c r="W120" s="1">
        <f>ROUND(AbsDiff!W120,3)</f>
        <v>0</v>
      </c>
      <c r="X120" s="1">
        <f>ROUND(AbsDiff!X120,3)</f>
        <v>0</v>
      </c>
      <c r="Y120" s="1">
        <f>ROUND(AbsDiff!Y120,3)</f>
        <v>0</v>
      </c>
      <c r="Z120" s="1">
        <f>ROUND(AbsDiff!Z120,3)</f>
        <v>0</v>
      </c>
      <c r="AA120" s="1">
        <f>ROUND(AbsDiff!AA120,3)</f>
        <v>0</v>
      </c>
      <c r="AB120" s="1">
        <f>ROUND(AbsDiff!AB120,3)</f>
        <v>0</v>
      </c>
      <c r="AC120" s="1">
        <f>ROUND(AbsDiff!AC120,3)</f>
        <v>0</v>
      </c>
      <c r="AD120" s="1">
        <f>ROUND(AbsDiff!AD120,3)</f>
        <v>0</v>
      </c>
      <c r="AE120" s="1">
        <f>ROUND(AbsDiff!AE120,3)</f>
        <v>0</v>
      </c>
      <c r="AF120" s="1">
        <f>ROUND(AbsDiff!AF120,3)</f>
        <v>0</v>
      </c>
      <c r="AG120" s="1">
        <f>ROUND(AbsDiff!AG120,3)</f>
        <v>0</v>
      </c>
      <c r="AH120" s="1">
        <f>ROUND(AbsDiff!AH120,3)</f>
        <v>0</v>
      </c>
      <c r="AI120" s="1">
        <f>ROUND(AbsDiff!AI120,3)</f>
        <v>0</v>
      </c>
      <c r="AJ120" s="1">
        <f>ROUND(AbsDiff!AJ120,3)</f>
        <v>0</v>
      </c>
      <c r="AK120" s="1">
        <f>ROUND(AbsDiff!AK120,3)</f>
        <v>0</v>
      </c>
      <c r="AL120" s="1">
        <f>ROUND(AbsDiff!AL120,3)</f>
        <v>0</v>
      </c>
      <c r="AM120" s="1">
        <f>ROUND(AbsDiff!AM120,3)</f>
        <v>0</v>
      </c>
      <c r="AN120" s="1">
        <f>ROUND(AbsDiff!AN120,3)</f>
        <v>0</v>
      </c>
      <c r="AO120" s="1">
        <f>ROUND(AbsDiff!AO120,3)</f>
        <v>-1E-3</v>
      </c>
      <c r="AP120" s="1">
        <f>ROUND(AbsDiff!AP120,3)</f>
        <v>0</v>
      </c>
      <c r="AQ120" s="1">
        <f>ROUND(AbsDiff!AQ120,3)</f>
        <v>0</v>
      </c>
      <c r="AR120" s="1">
        <f>ROUND(AbsDiff!AR120,3)</f>
        <v>0</v>
      </c>
      <c r="AS120" s="1">
        <f>ROUND(AbsDiff!AS120,3)</f>
        <v>0</v>
      </c>
      <c r="AT120" s="1">
        <f>ROUND(AbsDiff!AT120,3)</f>
        <v>0</v>
      </c>
      <c r="AU120" s="1">
        <f>ROUND(AbsDiff!AU120,3)</f>
        <v>0</v>
      </c>
      <c r="AV120" s="1">
        <f>ROUND(AbsDiff!AV120,3)</f>
        <v>0</v>
      </c>
      <c r="AW120" s="1">
        <f>ROUND(AbsDiff!AW120,3)</f>
        <v>0</v>
      </c>
      <c r="AX120" s="1">
        <f>ROUND(AbsDiff!AX120,3)</f>
        <v>0</v>
      </c>
      <c r="AY120" s="1">
        <f>ROUND(AbsDiff!AY120,3)</f>
        <v>0</v>
      </c>
      <c r="AZ120" s="1">
        <f>ROUND(AbsDiff!AZ120,3)</f>
        <v>0</v>
      </c>
      <c r="BA120" s="1" t="e">
        <f>ROUND(AbsDiff!BA120,3)</f>
        <v>#VALUE!</v>
      </c>
      <c r="BB120" s="1">
        <f>ROUND(AbsDiff!BB120,3)</f>
        <v>0</v>
      </c>
      <c r="BC120" s="1">
        <f>ROUND(AbsDiff!BC120,3)</f>
        <v>0</v>
      </c>
      <c r="BD120" s="1">
        <f>ROUND(AbsDiff!BD120,3)</f>
        <v>0</v>
      </c>
      <c r="BE120" s="1">
        <f>ROUND(AbsDiff!BE120,3)</f>
        <v>0</v>
      </c>
      <c r="BF120" s="1">
        <f>ROUND(AbsDiff!BF120,3)</f>
        <v>0</v>
      </c>
      <c r="BG120" s="1">
        <f>ROUND(AbsDiff!BG120,3)</f>
        <v>0</v>
      </c>
      <c r="BH120" s="1">
        <f>ROUND(AbsDiff!BH120,3)</f>
        <v>0</v>
      </c>
      <c r="BI120" s="1">
        <f>ROUND(AbsDiff!BI120,3)</f>
        <v>0</v>
      </c>
      <c r="BJ120" s="1">
        <f>ROUND(AbsDiff!BJ120,3)</f>
        <v>0</v>
      </c>
      <c r="BK120" s="1">
        <f>ROUND(AbsDiff!BK120,3)</f>
        <v>1E-3</v>
      </c>
      <c r="BL120" s="1">
        <f>ROUND(AbsDiff!BL120,3)</f>
        <v>0</v>
      </c>
      <c r="BM120" s="1">
        <f>ROUND(AbsDiff!BM120,3)</f>
        <v>0</v>
      </c>
      <c r="BN120" s="1">
        <f>ROUND(AbsDiff!BN120,3)</f>
        <v>0</v>
      </c>
      <c r="BO120" s="1">
        <f>ROUND(AbsDiff!BO120,3)</f>
        <v>0</v>
      </c>
      <c r="BP120" s="1">
        <f>ROUND(AbsDiff!BP120,3)</f>
        <v>0</v>
      </c>
      <c r="BQ120" s="1">
        <f>ROUND(AbsDiff!BQ120,3)</f>
        <v>0</v>
      </c>
      <c r="BR120" s="1">
        <f>ROUND(AbsDiff!BR120,3)</f>
        <v>0</v>
      </c>
      <c r="BS120" s="1">
        <f>ROUND(AbsDiff!BS120,3)</f>
        <v>0</v>
      </c>
      <c r="BT120" s="1">
        <f>ROUND(AbsDiff!BT120,3)</f>
        <v>0</v>
      </c>
      <c r="BU120" s="1">
        <f>ROUND(AbsDiff!BU120,3)</f>
        <v>0</v>
      </c>
      <c r="BV120" s="1">
        <f>ROUND(AbsDiff!BV120,3)</f>
        <v>0</v>
      </c>
      <c r="BW120" s="1">
        <f>ROUND(AbsDiff!BW120,3)</f>
        <v>0</v>
      </c>
      <c r="BX120" s="1">
        <f>ROUND(AbsDiff!BX120,3)</f>
        <v>0</v>
      </c>
      <c r="BY120" s="1">
        <f>ROUND(AbsDiff!BY120,3)</f>
        <v>0</v>
      </c>
      <c r="BZ120" s="1">
        <f>ROUND(AbsDiff!BZ120,3)</f>
        <v>0</v>
      </c>
      <c r="CA120" s="1">
        <f>ROUND(AbsDiff!CA120,3)</f>
        <v>0</v>
      </c>
      <c r="CB120" s="1">
        <f>ROUND(AbsDiff!CB120,3)</f>
        <v>0</v>
      </c>
    </row>
    <row r="121" spans="1:80" x14ac:dyDescent="0.2">
      <c r="A121" s="1">
        <f>ROUND(AbsDiff!A121,3)</f>
        <v>0</v>
      </c>
      <c r="B121" s="1">
        <f>ROUND(AbsDiff!B121,3)</f>
        <v>0</v>
      </c>
      <c r="C121" s="1">
        <f>ROUND(AbsDiff!C121,3)</f>
        <v>0</v>
      </c>
      <c r="D121" s="1">
        <f>ROUND(AbsDiff!D121,3)</f>
        <v>1E-3</v>
      </c>
      <c r="E121" s="1">
        <f>ROUND(AbsDiff!E121,3)</f>
        <v>1E-3</v>
      </c>
      <c r="F121" s="1">
        <f>ROUND(AbsDiff!F121,3)</f>
        <v>2E-3</v>
      </c>
      <c r="G121" s="1">
        <f>ROUND(AbsDiff!G121,3)</f>
        <v>1E-3</v>
      </c>
      <c r="H121" s="1">
        <f>ROUND(AbsDiff!H121,3)</f>
        <v>0</v>
      </c>
      <c r="I121" s="1">
        <f>ROUND(AbsDiff!I121,3)</f>
        <v>0</v>
      </c>
      <c r="J121" s="1">
        <f>ROUND(AbsDiff!J121,3)</f>
        <v>0</v>
      </c>
      <c r="K121" s="1">
        <f>ROUND(AbsDiff!K121,3)</f>
        <v>0</v>
      </c>
      <c r="L121" s="1">
        <f>ROUND(AbsDiff!L121,3)</f>
        <v>0</v>
      </c>
      <c r="M121" s="1">
        <f>ROUND(AbsDiff!M121,3)</f>
        <v>0</v>
      </c>
      <c r="N121" s="1">
        <f>ROUND(AbsDiff!N121,3)</f>
        <v>0</v>
      </c>
      <c r="O121" s="1">
        <f>ROUND(AbsDiff!O121,3)</f>
        <v>0</v>
      </c>
      <c r="P121" s="1">
        <f>ROUND(AbsDiff!P121,3)</f>
        <v>0</v>
      </c>
      <c r="Q121" s="1">
        <f>ROUND(AbsDiff!Q121,3)</f>
        <v>0</v>
      </c>
      <c r="R121" s="1">
        <f>ROUND(AbsDiff!R121,3)</f>
        <v>-2E-3</v>
      </c>
      <c r="S121" s="1">
        <f>ROUND(AbsDiff!S121,3)</f>
        <v>0</v>
      </c>
      <c r="T121" s="1">
        <f>ROUND(AbsDiff!T121,3)</f>
        <v>0</v>
      </c>
      <c r="U121" s="1">
        <f>ROUND(AbsDiff!U121,3)</f>
        <v>0</v>
      </c>
      <c r="V121" s="1">
        <f>ROUND(AbsDiff!V121,3)</f>
        <v>0</v>
      </c>
      <c r="W121" s="1">
        <f>ROUND(AbsDiff!W121,3)</f>
        <v>0</v>
      </c>
      <c r="X121" s="1">
        <f>ROUND(AbsDiff!X121,3)</f>
        <v>0</v>
      </c>
      <c r="Y121" s="1">
        <f>ROUND(AbsDiff!Y121,3)</f>
        <v>0</v>
      </c>
      <c r="Z121" s="1">
        <f>ROUND(AbsDiff!Z121,3)</f>
        <v>0</v>
      </c>
      <c r="AA121" s="1">
        <f>ROUND(AbsDiff!AA121,3)</f>
        <v>0</v>
      </c>
      <c r="AB121" s="1">
        <f>ROUND(AbsDiff!AB121,3)</f>
        <v>0</v>
      </c>
      <c r="AC121" s="1">
        <f>ROUND(AbsDiff!AC121,3)</f>
        <v>0</v>
      </c>
      <c r="AD121" s="1">
        <f>ROUND(AbsDiff!AD121,3)</f>
        <v>0</v>
      </c>
      <c r="AE121" s="1">
        <f>ROUND(AbsDiff!AE121,3)</f>
        <v>0</v>
      </c>
      <c r="AF121" s="1">
        <f>ROUND(AbsDiff!AF121,3)</f>
        <v>0</v>
      </c>
      <c r="AG121" s="1">
        <f>ROUND(AbsDiff!AG121,3)</f>
        <v>0</v>
      </c>
      <c r="AH121" s="1">
        <f>ROUND(AbsDiff!AH121,3)</f>
        <v>0</v>
      </c>
      <c r="AI121" s="1">
        <f>ROUND(AbsDiff!AI121,3)</f>
        <v>0</v>
      </c>
      <c r="AJ121" s="1">
        <f>ROUND(AbsDiff!AJ121,3)</f>
        <v>0</v>
      </c>
      <c r="AK121" s="1">
        <f>ROUND(AbsDiff!AK121,3)</f>
        <v>0</v>
      </c>
      <c r="AL121" s="1">
        <f>ROUND(AbsDiff!AL121,3)</f>
        <v>0</v>
      </c>
      <c r="AM121" s="1">
        <f>ROUND(AbsDiff!AM121,3)</f>
        <v>0</v>
      </c>
      <c r="AN121" s="1">
        <f>ROUND(AbsDiff!AN121,3)</f>
        <v>0</v>
      </c>
      <c r="AO121" s="1">
        <f>ROUND(AbsDiff!AO121,3)</f>
        <v>-1E-3</v>
      </c>
      <c r="AP121" s="1">
        <f>ROUND(AbsDiff!AP121,3)</f>
        <v>0</v>
      </c>
      <c r="AQ121" s="1">
        <f>ROUND(AbsDiff!AQ121,3)</f>
        <v>0</v>
      </c>
      <c r="AR121" s="1">
        <f>ROUND(AbsDiff!AR121,3)</f>
        <v>0</v>
      </c>
      <c r="AS121" s="1">
        <f>ROUND(AbsDiff!AS121,3)</f>
        <v>0</v>
      </c>
      <c r="AT121" s="1">
        <f>ROUND(AbsDiff!AT121,3)</f>
        <v>0</v>
      </c>
      <c r="AU121" s="1">
        <f>ROUND(AbsDiff!AU121,3)</f>
        <v>0</v>
      </c>
      <c r="AV121" s="1">
        <f>ROUND(AbsDiff!AV121,3)</f>
        <v>0</v>
      </c>
      <c r="AW121" s="1">
        <f>ROUND(AbsDiff!AW121,3)</f>
        <v>0</v>
      </c>
      <c r="AX121" s="1">
        <f>ROUND(AbsDiff!AX121,3)</f>
        <v>0</v>
      </c>
      <c r="AY121" s="1">
        <f>ROUND(AbsDiff!AY121,3)</f>
        <v>0</v>
      </c>
      <c r="AZ121" s="1">
        <f>ROUND(AbsDiff!AZ121,3)</f>
        <v>0</v>
      </c>
      <c r="BA121" s="1" t="e">
        <f>ROUND(AbsDiff!BA121,3)</f>
        <v>#VALUE!</v>
      </c>
      <c r="BB121" s="1">
        <f>ROUND(AbsDiff!BB121,3)</f>
        <v>0</v>
      </c>
      <c r="BC121" s="1">
        <f>ROUND(AbsDiff!BC121,3)</f>
        <v>0</v>
      </c>
      <c r="BD121" s="1">
        <f>ROUND(AbsDiff!BD121,3)</f>
        <v>0</v>
      </c>
      <c r="BE121" s="1">
        <f>ROUND(AbsDiff!BE121,3)</f>
        <v>0</v>
      </c>
      <c r="BF121" s="1">
        <f>ROUND(AbsDiff!BF121,3)</f>
        <v>0</v>
      </c>
      <c r="BG121" s="1">
        <f>ROUND(AbsDiff!BG121,3)</f>
        <v>0</v>
      </c>
      <c r="BH121" s="1">
        <f>ROUND(AbsDiff!BH121,3)</f>
        <v>0</v>
      </c>
      <c r="BI121" s="1">
        <f>ROUND(AbsDiff!BI121,3)</f>
        <v>0</v>
      </c>
      <c r="BJ121" s="1">
        <f>ROUND(AbsDiff!BJ121,3)</f>
        <v>0</v>
      </c>
      <c r="BK121" s="1">
        <f>ROUND(AbsDiff!BK121,3)</f>
        <v>1E-3</v>
      </c>
      <c r="BL121" s="1">
        <f>ROUND(AbsDiff!BL121,3)</f>
        <v>0</v>
      </c>
      <c r="BM121" s="1">
        <f>ROUND(AbsDiff!BM121,3)</f>
        <v>0</v>
      </c>
      <c r="BN121" s="1">
        <f>ROUND(AbsDiff!BN121,3)</f>
        <v>0</v>
      </c>
      <c r="BO121" s="1">
        <f>ROUND(AbsDiff!BO121,3)</f>
        <v>0</v>
      </c>
      <c r="BP121" s="1">
        <f>ROUND(AbsDiff!BP121,3)</f>
        <v>0</v>
      </c>
      <c r="BQ121" s="1">
        <f>ROUND(AbsDiff!BQ121,3)</f>
        <v>0</v>
      </c>
      <c r="BR121" s="1">
        <f>ROUND(AbsDiff!BR121,3)</f>
        <v>0</v>
      </c>
      <c r="BS121" s="1">
        <f>ROUND(AbsDiff!BS121,3)</f>
        <v>0</v>
      </c>
      <c r="BT121" s="1">
        <f>ROUND(AbsDiff!BT121,3)</f>
        <v>0</v>
      </c>
      <c r="BU121" s="1">
        <f>ROUND(AbsDiff!BU121,3)</f>
        <v>0</v>
      </c>
      <c r="BV121" s="1">
        <f>ROUND(AbsDiff!BV121,3)</f>
        <v>0</v>
      </c>
      <c r="BW121" s="1">
        <f>ROUND(AbsDiff!BW121,3)</f>
        <v>0</v>
      </c>
      <c r="BX121" s="1">
        <f>ROUND(AbsDiff!BX121,3)</f>
        <v>0</v>
      </c>
      <c r="BY121" s="1">
        <f>ROUND(AbsDiff!BY121,3)</f>
        <v>0</v>
      </c>
      <c r="BZ121" s="1">
        <f>ROUND(AbsDiff!BZ121,3)</f>
        <v>0</v>
      </c>
      <c r="CA121" s="1">
        <f>ROUND(AbsDiff!CA121,3)</f>
        <v>0</v>
      </c>
      <c r="CB121" s="1">
        <f>ROUND(AbsDiff!CB121,3)</f>
        <v>0</v>
      </c>
    </row>
    <row r="122" spans="1:80" x14ac:dyDescent="0.2">
      <c r="A122" s="1">
        <f>ROUND(AbsDiff!A122,3)</f>
        <v>0</v>
      </c>
      <c r="B122" s="1">
        <f>ROUND(AbsDiff!B122,3)</f>
        <v>0</v>
      </c>
      <c r="C122" s="1">
        <f>ROUND(AbsDiff!C122,3)</f>
        <v>0</v>
      </c>
      <c r="D122" s="1">
        <f>ROUND(AbsDiff!D122,3)</f>
        <v>1E-3</v>
      </c>
      <c r="E122" s="1">
        <f>ROUND(AbsDiff!E122,3)</f>
        <v>1E-3</v>
      </c>
      <c r="F122" s="1">
        <f>ROUND(AbsDiff!F122,3)</f>
        <v>2E-3</v>
      </c>
      <c r="G122" s="1">
        <f>ROUND(AbsDiff!G122,3)</f>
        <v>1E-3</v>
      </c>
      <c r="H122" s="1">
        <f>ROUND(AbsDiff!H122,3)</f>
        <v>0</v>
      </c>
      <c r="I122" s="1">
        <f>ROUND(AbsDiff!I122,3)</f>
        <v>0</v>
      </c>
      <c r="J122" s="1">
        <f>ROUND(AbsDiff!J122,3)</f>
        <v>0</v>
      </c>
      <c r="K122" s="1">
        <f>ROUND(AbsDiff!K122,3)</f>
        <v>0</v>
      </c>
      <c r="L122" s="1">
        <f>ROUND(AbsDiff!L122,3)</f>
        <v>0</v>
      </c>
      <c r="M122" s="1">
        <f>ROUND(AbsDiff!M122,3)</f>
        <v>0</v>
      </c>
      <c r="N122" s="1">
        <f>ROUND(AbsDiff!N122,3)</f>
        <v>0</v>
      </c>
      <c r="O122" s="1">
        <f>ROUND(AbsDiff!O122,3)</f>
        <v>0</v>
      </c>
      <c r="P122" s="1">
        <f>ROUND(AbsDiff!P122,3)</f>
        <v>0</v>
      </c>
      <c r="Q122" s="1">
        <f>ROUND(AbsDiff!Q122,3)</f>
        <v>0</v>
      </c>
      <c r="R122" s="1">
        <f>ROUND(AbsDiff!R122,3)</f>
        <v>-2E-3</v>
      </c>
      <c r="S122" s="1">
        <f>ROUND(AbsDiff!S122,3)</f>
        <v>0</v>
      </c>
      <c r="T122" s="1">
        <f>ROUND(AbsDiff!T122,3)</f>
        <v>0</v>
      </c>
      <c r="U122" s="1">
        <f>ROUND(AbsDiff!U122,3)</f>
        <v>0</v>
      </c>
      <c r="V122" s="1">
        <f>ROUND(AbsDiff!V122,3)</f>
        <v>0</v>
      </c>
      <c r="W122" s="1">
        <f>ROUND(AbsDiff!W122,3)</f>
        <v>0</v>
      </c>
      <c r="X122" s="1">
        <f>ROUND(AbsDiff!X122,3)</f>
        <v>0</v>
      </c>
      <c r="Y122" s="1">
        <f>ROUND(AbsDiff!Y122,3)</f>
        <v>0</v>
      </c>
      <c r="Z122" s="1">
        <f>ROUND(AbsDiff!Z122,3)</f>
        <v>0</v>
      </c>
      <c r="AA122" s="1">
        <f>ROUND(AbsDiff!AA122,3)</f>
        <v>0</v>
      </c>
      <c r="AB122" s="1">
        <f>ROUND(AbsDiff!AB122,3)</f>
        <v>0</v>
      </c>
      <c r="AC122" s="1">
        <f>ROUND(AbsDiff!AC122,3)</f>
        <v>0</v>
      </c>
      <c r="AD122" s="1">
        <f>ROUND(AbsDiff!AD122,3)</f>
        <v>0</v>
      </c>
      <c r="AE122" s="1">
        <f>ROUND(AbsDiff!AE122,3)</f>
        <v>0</v>
      </c>
      <c r="AF122" s="1">
        <f>ROUND(AbsDiff!AF122,3)</f>
        <v>0</v>
      </c>
      <c r="AG122" s="1">
        <f>ROUND(AbsDiff!AG122,3)</f>
        <v>0</v>
      </c>
      <c r="AH122" s="1">
        <f>ROUND(AbsDiff!AH122,3)</f>
        <v>0</v>
      </c>
      <c r="AI122" s="1">
        <f>ROUND(AbsDiff!AI122,3)</f>
        <v>0</v>
      </c>
      <c r="AJ122" s="1">
        <f>ROUND(AbsDiff!AJ122,3)</f>
        <v>0</v>
      </c>
      <c r="AK122" s="1">
        <f>ROUND(AbsDiff!AK122,3)</f>
        <v>0</v>
      </c>
      <c r="AL122" s="1">
        <f>ROUND(AbsDiff!AL122,3)</f>
        <v>0</v>
      </c>
      <c r="AM122" s="1">
        <f>ROUND(AbsDiff!AM122,3)</f>
        <v>0</v>
      </c>
      <c r="AN122" s="1">
        <f>ROUND(AbsDiff!AN122,3)</f>
        <v>0</v>
      </c>
      <c r="AO122" s="1">
        <f>ROUND(AbsDiff!AO122,3)</f>
        <v>-1E-3</v>
      </c>
      <c r="AP122" s="1">
        <f>ROUND(AbsDiff!AP122,3)</f>
        <v>0</v>
      </c>
      <c r="AQ122" s="1">
        <f>ROUND(AbsDiff!AQ122,3)</f>
        <v>0</v>
      </c>
      <c r="AR122" s="1">
        <f>ROUND(AbsDiff!AR122,3)</f>
        <v>0</v>
      </c>
      <c r="AS122" s="1">
        <f>ROUND(AbsDiff!AS122,3)</f>
        <v>0</v>
      </c>
      <c r="AT122" s="1">
        <f>ROUND(AbsDiff!AT122,3)</f>
        <v>0</v>
      </c>
      <c r="AU122" s="1">
        <f>ROUND(AbsDiff!AU122,3)</f>
        <v>0</v>
      </c>
      <c r="AV122" s="1">
        <f>ROUND(AbsDiff!AV122,3)</f>
        <v>0</v>
      </c>
      <c r="AW122" s="1">
        <f>ROUND(AbsDiff!AW122,3)</f>
        <v>0</v>
      </c>
      <c r="AX122" s="1">
        <f>ROUND(AbsDiff!AX122,3)</f>
        <v>0</v>
      </c>
      <c r="AY122" s="1">
        <f>ROUND(AbsDiff!AY122,3)</f>
        <v>0</v>
      </c>
      <c r="AZ122" s="1">
        <f>ROUND(AbsDiff!AZ122,3)</f>
        <v>0</v>
      </c>
      <c r="BA122" s="1" t="e">
        <f>ROUND(AbsDiff!BA122,3)</f>
        <v>#VALUE!</v>
      </c>
      <c r="BB122" s="1">
        <f>ROUND(AbsDiff!BB122,3)</f>
        <v>0</v>
      </c>
      <c r="BC122" s="1">
        <f>ROUND(AbsDiff!BC122,3)</f>
        <v>0</v>
      </c>
      <c r="BD122" s="1">
        <f>ROUND(AbsDiff!BD122,3)</f>
        <v>0</v>
      </c>
      <c r="BE122" s="1">
        <f>ROUND(AbsDiff!BE122,3)</f>
        <v>0</v>
      </c>
      <c r="BF122" s="1">
        <f>ROUND(AbsDiff!BF122,3)</f>
        <v>0</v>
      </c>
      <c r="BG122" s="1">
        <f>ROUND(AbsDiff!BG122,3)</f>
        <v>0</v>
      </c>
      <c r="BH122" s="1">
        <f>ROUND(AbsDiff!BH122,3)</f>
        <v>0</v>
      </c>
      <c r="BI122" s="1">
        <f>ROUND(AbsDiff!BI122,3)</f>
        <v>0</v>
      </c>
      <c r="BJ122" s="1">
        <f>ROUND(AbsDiff!BJ122,3)</f>
        <v>0</v>
      </c>
      <c r="BK122" s="1">
        <f>ROUND(AbsDiff!BK122,3)</f>
        <v>1E-3</v>
      </c>
      <c r="BL122" s="1">
        <f>ROUND(AbsDiff!BL122,3)</f>
        <v>0</v>
      </c>
      <c r="BM122" s="1">
        <f>ROUND(AbsDiff!BM122,3)</f>
        <v>0</v>
      </c>
      <c r="BN122" s="1">
        <f>ROUND(AbsDiff!BN122,3)</f>
        <v>0</v>
      </c>
      <c r="BO122" s="1">
        <f>ROUND(AbsDiff!BO122,3)</f>
        <v>0</v>
      </c>
      <c r="BP122" s="1">
        <f>ROUND(AbsDiff!BP122,3)</f>
        <v>0</v>
      </c>
      <c r="BQ122" s="1">
        <f>ROUND(AbsDiff!BQ122,3)</f>
        <v>0</v>
      </c>
      <c r="BR122" s="1">
        <f>ROUND(AbsDiff!BR122,3)</f>
        <v>0</v>
      </c>
      <c r="BS122" s="1">
        <f>ROUND(AbsDiff!BS122,3)</f>
        <v>0</v>
      </c>
      <c r="BT122" s="1">
        <f>ROUND(AbsDiff!BT122,3)</f>
        <v>0</v>
      </c>
      <c r="BU122" s="1">
        <f>ROUND(AbsDiff!BU122,3)</f>
        <v>0</v>
      </c>
      <c r="BV122" s="1">
        <f>ROUND(AbsDiff!BV122,3)</f>
        <v>0</v>
      </c>
      <c r="BW122" s="1">
        <f>ROUND(AbsDiff!BW122,3)</f>
        <v>0</v>
      </c>
      <c r="BX122" s="1">
        <f>ROUND(AbsDiff!BX122,3)</f>
        <v>0</v>
      </c>
      <c r="BY122" s="1">
        <f>ROUND(AbsDiff!BY122,3)</f>
        <v>0</v>
      </c>
      <c r="BZ122" s="1">
        <f>ROUND(AbsDiff!BZ122,3)</f>
        <v>0</v>
      </c>
      <c r="CA122" s="1">
        <f>ROUND(AbsDiff!CA122,3)</f>
        <v>0</v>
      </c>
      <c r="CB122" s="1">
        <f>ROUND(AbsDiff!CB122,3)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tabSelected="1" workbookViewId="0">
      <selection activeCell="W22" sqref="W22"/>
    </sheetView>
  </sheetViews>
  <sheetFormatPr baseColWidth="10" defaultRowHeight="16" x14ac:dyDescent="0.2"/>
  <cols>
    <col min="3" max="3" width="12.83203125" bestFit="1" customWidth="1"/>
  </cols>
  <sheetData>
    <row r="1" spans="1:9" x14ac:dyDescent="0.2">
      <c r="A1" t="s">
        <v>455</v>
      </c>
      <c r="B1" t="s">
        <v>456</v>
      </c>
      <c r="C1" t="s">
        <v>457</v>
      </c>
      <c r="D1" t="s">
        <v>458</v>
      </c>
      <c r="F1" t="s">
        <v>459</v>
      </c>
      <c r="G1" t="s">
        <v>460</v>
      </c>
      <c r="H1" t="s">
        <v>461</v>
      </c>
      <c r="I1" t="s">
        <v>462</v>
      </c>
    </row>
    <row r="2" spans="1:9" x14ac:dyDescent="0.2">
      <c r="A2" s="1">
        <f>KPP!BR2</f>
        <v>0.10000000149011599</v>
      </c>
      <c r="B2" s="1">
        <f>KPP!BS2</f>
        <v>5.0000000745057997E-2</v>
      </c>
      <c r="C2" s="1">
        <f>KPP!AV2</f>
        <v>4.3300000834278697E-4</v>
      </c>
      <c r="D2" s="1">
        <f>KPP!AR2</f>
        <v>0</v>
      </c>
      <c r="F2" s="1">
        <f>'Kppa 0.2.3'!BR2</f>
        <v>0.1</v>
      </c>
      <c r="G2" s="1">
        <f>'Kppa 0.2.3'!BS2</f>
        <v>0.05</v>
      </c>
      <c r="H2" s="1">
        <f>'Kppa 0.2.3'!AV2</f>
        <v>4.3300000000000001E-4</v>
      </c>
      <c r="I2" s="1">
        <f>'Kppa 0.2.3'!AR2</f>
        <v>0</v>
      </c>
    </row>
    <row r="3" spans="1:9" x14ac:dyDescent="0.2">
      <c r="A3" s="1">
        <f>KPP!BR3</f>
        <v>6.6027706030868896E-2</v>
      </c>
      <c r="B3" s="1">
        <f>KPP!BS3</f>
        <v>7.5427988723981695E-2</v>
      </c>
      <c r="C3" s="1">
        <f>KPP!AV3</f>
        <v>1.39385609211822E-4</v>
      </c>
      <c r="D3" s="1">
        <f>KPP!AR3</f>
        <v>5.8486993079997097E-3</v>
      </c>
      <c r="F3" s="1">
        <f>'Kppa 0.2.3'!BR3</f>
        <v>6.6027777657435699E-2</v>
      </c>
      <c r="G3" s="1">
        <f>'Kppa 0.2.3'!BS3</f>
        <v>7.5427983326078696E-2</v>
      </c>
      <c r="H3" s="1">
        <f>'Kppa 0.2.3'!AV3</f>
        <v>1.3938650673441099E-4</v>
      </c>
      <c r="I3" s="1">
        <f>'Kppa 0.2.3'!AR3</f>
        <v>5.8486544691658798E-3</v>
      </c>
    </row>
    <row r="4" spans="1:9" x14ac:dyDescent="0.2">
      <c r="A4" s="1">
        <f>KPP!BR4</f>
        <v>3.5256040272289797E-2</v>
      </c>
      <c r="B4" s="1">
        <f>KPP!BS4</f>
        <v>9.2764260900601303E-2</v>
      </c>
      <c r="C4" s="1">
        <f>KPP!AV4</f>
        <v>3.5684011225123498E-5</v>
      </c>
      <c r="D4" s="1">
        <f>KPP!AR4</f>
        <v>1.5752883964659001E-2</v>
      </c>
      <c r="F4" s="1">
        <f>'Kppa 0.2.3'!BR4</f>
        <v>3.5256773731912501E-2</v>
      </c>
      <c r="G4" s="1">
        <f>'Kppa 0.2.3'!BS4</f>
        <v>9.2763875291236406E-2</v>
      </c>
      <c r="H4" s="1">
        <f>'Kppa 0.2.3'!AV4</f>
        <v>3.5684890732432602E-5</v>
      </c>
      <c r="I4" s="1">
        <f>'Kppa 0.2.3'!AR4</f>
        <v>1.57526462465159E-2</v>
      </c>
    </row>
    <row r="5" spans="1:9" x14ac:dyDescent="0.2">
      <c r="A5" s="1">
        <f>KPP!BR5</f>
        <v>1.8700057275936599E-2</v>
      </c>
      <c r="B5" s="1">
        <f>KPP!BS5</f>
        <v>9.2115298572588294E-2</v>
      </c>
      <c r="C5" s="1">
        <f>KPP!AV5</f>
        <v>7.29787428339823E-6</v>
      </c>
      <c r="D5" s="1">
        <f>KPP!AR5</f>
        <v>2.81009164749732E-2</v>
      </c>
      <c r="F5" s="1">
        <f>'Kppa 0.2.3'!BR5</f>
        <v>1.87006276173147E-2</v>
      </c>
      <c r="G5" s="1">
        <f>'Kppa 0.2.3'!BS5</f>
        <v>9.2116076029116797E-2</v>
      </c>
      <c r="H5" s="1">
        <f>'Kppa 0.2.3'!AV5</f>
        <v>7.2986238962673704E-6</v>
      </c>
      <c r="I5" s="1">
        <f>'Kppa 0.2.3'!AR5</f>
        <v>2.81000486250076E-2</v>
      </c>
    </row>
    <row r="6" spans="1:9" x14ac:dyDescent="0.2">
      <c r="A6" s="1">
        <f>KPP!BR6</f>
        <v>9.6130922676591606E-3</v>
      </c>
      <c r="B6" s="1">
        <f>KPP!BS6</f>
        <v>8.1573739661624595E-2</v>
      </c>
      <c r="C6" s="1">
        <f>KPP!AV6</f>
        <v>1.1429199625613401E-6</v>
      </c>
      <c r="D6" s="1">
        <f>KPP!AR6</f>
        <v>4.1401209714343801E-2</v>
      </c>
      <c r="F6" s="1">
        <f>'Kppa 0.2.3'!BR6</f>
        <v>9.61452992519919E-3</v>
      </c>
      <c r="G6" s="1">
        <f>'Kppa 0.2.3'!BS6</f>
        <v>8.1576913632495002E-2</v>
      </c>
      <c r="H6" s="1">
        <f>'Kppa 0.2.3'!AV6</f>
        <v>1.14334096536291E-6</v>
      </c>
      <c r="I6" s="1">
        <f>'Kppa 0.2.3'!AR6</f>
        <v>4.1398495606171197E-2</v>
      </c>
    </row>
    <row r="7" spans="1:9" x14ac:dyDescent="0.2">
      <c r="A7" s="1">
        <f>KPP!BR7</f>
        <v>4.3910684439436602E-3</v>
      </c>
      <c r="B7" s="1">
        <f>KPP!BS7</f>
        <v>6.7879492973312999E-2</v>
      </c>
      <c r="C7" s="1">
        <f>KPP!AV7</f>
        <v>1.5525345004958699E-7</v>
      </c>
      <c r="D7" s="1">
        <f>KPP!AR7</f>
        <v>5.3267030607571798E-2</v>
      </c>
      <c r="F7" s="1">
        <f>'Kppa 0.2.3'!BR7</f>
        <v>4.3928110181807103E-3</v>
      </c>
      <c r="G7" s="1">
        <f>'Kppa 0.2.3'!BS7</f>
        <v>6.7891681057502401E-2</v>
      </c>
      <c r="H7" s="1">
        <f>'Kppa 0.2.3'!AV7</f>
        <v>1.55447314771105E-7</v>
      </c>
      <c r="I7" s="1">
        <f>'Kppa 0.2.3'!AR7</f>
        <v>5.3259716761643497E-2</v>
      </c>
    </row>
    <row r="8" spans="1:9" x14ac:dyDescent="0.2">
      <c r="A8" s="1">
        <f>KPP!BR8</f>
        <v>1.5172345781668201E-3</v>
      </c>
      <c r="B8" s="1">
        <f>KPP!BS8</f>
        <v>5.7151006758163501E-2</v>
      </c>
      <c r="C8" s="1">
        <f>KPP!AV8</f>
        <v>2.3971866288812002E-8</v>
      </c>
      <c r="D8" s="1">
        <f>KPP!AR8</f>
        <v>6.1030300901701598E-2</v>
      </c>
      <c r="F8" s="1">
        <f>'Kppa 0.2.3'!BR8</f>
        <v>1.51892220768895E-3</v>
      </c>
      <c r="G8" s="1">
        <f>'Kppa 0.2.3'!BS8</f>
        <v>5.7183125656611503E-2</v>
      </c>
      <c r="H8" s="1">
        <f>'Kppa 0.2.3'!AV8</f>
        <v>2.40544274141041E-8</v>
      </c>
      <c r="I8" s="1">
        <f>'Kppa 0.2.3'!AR8</f>
        <v>6.10144544331572E-2</v>
      </c>
    </row>
    <row r="9" spans="1:9" x14ac:dyDescent="0.2">
      <c r="A9" s="1">
        <f>KPP!BR9</f>
        <v>1.30393601555625E-4</v>
      </c>
      <c r="B9" s="1">
        <f>KPP!BS9</f>
        <v>4.8859238584325601E-2</v>
      </c>
      <c r="C9" s="1">
        <f>KPP!AV9</f>
        <v>1.75510252752611E-9</v>
      </c>
      <c r="D9" s="1">
        <f>KPP!AR9</f>
        <v>6.4558758405182701E-2</v>
      </c>
      <c r="F9" s="1">
        <f>'Kppa 0.2.3'!BR9</f>
        <v>1.30683812081422E-4</v>
      </c>
      <c r="G9" s="1">
        <f>'Kppa 0.2.3'!BS9</f>
        <v>4.8916421923434102E-2</v>
      </c>
      <c r="H9" s="1">
        <f>'Kppa 0.2.3'!AV9</f>
        <v>1.7687698325490099E-9</v>
      </c>
      <c r="I9" s="1">
        <f>'Kppa 0.2.3'!AR9</f>
        <v>6.4533265442561993E-2</v>
      </c>
    </row>
    <row r="10" spans="1:9" x14ac:dyDescent="0.2">
      <c r="A10" s="1">
        <f>KPP!BR10</f>
        <v>4.2983095613286199E-7</v>
      </c>
      <c r="B10" s="1">
        <f>KPP!BS10</f>
        <v>2.0142796690367799E-2</v>
      </c>
      <c r="C10" s="1">
        <f>KPP!AV10</f>
        <v>4.8305395920561104E-22</v>
      </c>
      <c r="D10" s="1">
        <f>KPP!AR10</f>
        <v>7.5804975607788205E-2</v>
      </c>
      <c r="F10" s="1">
        <f>'Kppa 0.2.3'!BR10</f>
        <v>4.3027296014184101E-7</v>
      </c>
      <c r="G10" s="1">
        <f>'Kppa 0.2.3'!BS10</f>
        <v>2.01539257986251E-2</v>
      </c>
      <c r="H10" s="1">
        <f>'Kppa 0.2.3'!AV10</f>
        <v>4.8379722019956103E-22</v>
      </c>
      <c r="I10" s="1">
        <f>'Kppa 0.2.3'!AR10</f>
        <v>7.5785656973709897E-2</v>
      </c>
    </row>
    <row r="11" spans="1:9" x14ac:dyDescent="0.2">
      <c r="A11" s="1">
        <f>KPP!BR11</f>
        <v>2.6074945845346099E-7</v>
      </c>
      <c r="B11" s="1">
        <f>KPP!BS11</f>
        <v>1.29744991663147E-2</v>
      </c>
      <c r="C11" s="1">
        <f>KPP!AV11</f>
        <v>3.0180232213138801E-43</v>
      </c>
      <c r="D11" s="1">
        <f>KPP!AR11</f>
        <v>8.8069126568096498E-2</v>
      </c>
      <c r="F11" s="1">
        <f>'Kppa 0.2.3'!BR11</f>
        <v>2.6092275037117101E-7</v>
      </c>
      <c r="G11" s="1">
        <f>'Kppa 0.2.3'!BS11</f>
        <v>1.29698342562435E-2</v>
      </c>
      <c r="H11" s="1">
        <f>'Kppa 0.2.3'!AV11</f>
        <v>2.18358560893442E-43</v>
      </c>
      <c r="I11" s="1">
        <f>'Kppa 0.2.3'!AR11</f>
        <v>8.8073239173228804E-2</v>
      </c>
    </row>
    <row r="12" spans="1:9" x14ac:dyDescent="0.2">
      <c r="A12" s="1">
        <f>KPP!BR12</f>
        <v>1.6720905316311801E-7</v>
      </c>
      <c r="B12" s="1">
        <f>KPP!BS12</f>
        <v>9.3819317699864492E-3</v>
      </c>
      <c r="C12" s="1">
        <f>KPP!AV12</f>
        <v>2.77425907391173E-57</v>
      </c>
      <c r="D12" s="1">
        <f>KPP!AR12</f>
        <v>9.4394969772122098E-2</v>
      </c>
      <c r="F12" s="1">
        <f>'Kppa 0.2.3'!BR12</f>
        <v>1.6736836869527001E-7</v>
      </c>
      <c r="G12" s="1">
        <f>'Kppa 0.2.3'!BS12</f>
        <v>9.3766809956329893E-3</v>
      </c>
      <c r="H12" s="1">
        <f>'Kppa 0.2.3'!AV12</f>
        <v>1.9513731530749E-57</v>
      </c>
      <c r="I12" s="1">
        <f>'Kppa 0.2.3'!AR12</f>
        <v>9.4412468102928901E-2</v>
      </c>
    </row>
    <row r="13" spans="1:9" x14ac:dyDescent="0.2">
      <c r="A13" s="1">
        <f>KPP!BR13</f>
        <v>1.11427806381936E-7</v>
      </c>
      <c r="B13" s="1">
        <f>KPP!BS13</f>
        <v>7.1485078521907998E-3</v>
      </c>
      <c r="C13" s="1">
        <f>KPP!AV13</f>
        <v>1.3091595117499699E-68</v>
      </c>
      <c r="D13" s="1">
        <f>KPP!AR13</f>
        <v>9.79115188766706E-2</v>
      </c>
      <c r="F13" s="1">
        <f>'Kppa 0.2.3'!BR13</f>
        <v>1.1156550152813501E-7</v>
      </c>
      <c r="G13" s="1">
        <f>'Kppa 0.2.3'!BS13</f>
        <v>7.1448873201457796E-3</v>
      </c>
      <c r="H13" s="1">
        <f>'Kppa 0.2.3'!AV13</f>
        <v>2.7376947105371298E-69</v>
      </c>
      <c r="I13" s="1">
        <f>'Kppa 0.2.3'!AR13</f>
        <v>9.7934931259279698E-2</v>
      </c>
    </row>
    <row r="14" spans="1:9" x14ac:dyDescent="0.2">
      <c r="A14" s="1">
        <f>KPP!BR14</f>
        <v>8.0104636866783603E-8</v>
      </c>
      <c r="B14" s="1">
        <f>KPP!BS14</f>
        <v>5.8183058438710201E-3</v>
      </c>
      <c r="C14" s="1">
        <f>KPP!AV14</f>
        <v>7.4714670608513292E-77</v>
      </c>
      <c r="D14" s="1">
        <f>KPP!AR14</f>
        <v>0.100149885248841</v>
      </c>
      <c r="F14" s="1">
        <f>'Kppa 0.2.3'!BR14</f>
        <v>8.0212438394134996E-8</v>
      </c>
      <c r="G14" s="1">
        <f>'Kppa 0.2.3'!BS14</f>
        <v>5.8158523380058402E-3</v>
      </c>
      <c r="H14" s="1">
        <f>'Kppa 0.2.3'!AV14</f>
        <v>9.4758104294094803E-79</v>
      </c>
      <c r="I14" s="1">
        <f>'Kppa 0.2.3'!AR14</f>
        <v>0.100175744727479</v>
      </c>
    </row>
    <row r="15" spans="1:9" x14ac:dyDescent="0.2">
      <c r="A15" s="1">
        <f>KPP!BR15</f>
        <v>6.3352811812533296E-8</v>
      </c>
      <c r="B15" s="1">
        <f>KPP!BS15</f>
        <v>5.0597102421857301E-3</v>
      </c>
      <c r="C15" s="1">
        <f>KPP!AV15</f>
        <v>-1.54848286140346E-83</v>
      </c>
      <c r="D15" s="1">
        <f>KPP!AR15</f>
        <v>0.101778270040548</v>
      </c>
      <c r="F15" s="1">
        <f>'Kppa 0.2.3'!BR15</f>
        <v>6.3435779150453796E-8</v>
      </c>
      <c r="G15" s="1">
        <f>'Kppa 0.2.3'!BS15</f>
        <v>5.0578007218170804E-3</v>
      </c>
      <c r="H15" s="1">
        <f>'Kppa 0.2.3'!AV15</f>
        <v>-3.4965895188634801E-86</v>
      </c>
      <c r="I15" s="1">
        <f>'Kppa 0.2.3'!AR15</f>
        <v>0.101805145945548</v>
      </c>
    </row>
    <row r="16" spans="1:9" x14ac:dyDescent="0.2">
      <c r="A16" s="1">
        <f>KPP!BR16</f>
        <v>5.4540960771127002E-8</v>
      </c>
      <c r="B16" s="1">
        <f>KPP!BS16</f>
        <v>4.6316623540006404E-3</v>
      </c>
      <c r="C16" s="1">
        <f>KPP!AV16</f>
        <v>-2.42233023524938E-88</v>
      </c>
      <c r="D16" s="1">
        <f>KPP!AR16</f>
        <v>0.10310459258487301</v>
      </c>
      <c r="F16" s="1">
        <f>'Kppa 0.2.3'!BR16</f>
        <v>5.4607317968474998E-8</v>
      </c>
      <c r="G16" s="1">
        <f>'Kppa 0.2.3'!BS16</f>
        <v>4.6298997843546097E-3</v>
      </c>
      <c r="H16" s="1">
        <f>'Kppa 0.2.3'!AV16</f>
        <v>-9.3602125204734706E-92</v>
      </c>
      <c r="I16" s="1">
        <f>'Kppa 0.2.3'!AR16</f>
        <v>0.10313185935934401</v>
      </c>
    </row>
    <row r="17" spans="1:9" x14ac:dyDescent="0.2">
      <c r="A17" s="1">
        <f>KPP!BR17</f>
        <v>4.9737330730793997E-8</v>
      </c>
      <c r="B17" s="1">
        <f>KPP!BS17</f>
        <v>4.37827093517483E-3</v>
      </c>
      <c r="C17" s="1">
        <f>KPP!AV17</f>
        <v>3.5913483636959802E-93</v>
      </c>
      <c r="D17" s="1">
        <f>KPP!AR17</f>
        <v>0.10427329753276</v>
      </c>
      <c r="F17" s="1">
        <f>'Kppa 0.2.3'!BR17</f>
        <v>4.9791370422886497E-8</v>
      </c>
      <c r="G17" s="1">
        <f>'Kppa 0.2.3'!BS17</f>
        <v>4.3764426345615304E-3</v>
      </c>
      <c r="H17" s="1">
        <f>'Kppa 0.2.3'!AV17</f>
        <v>-2.56280333177485E-94</v>
      </c>
      <c r="I17" s="1">
        <f>'Kppa 0.2.3'!AR17</f>
        <v>0.10430069857426399</v>
      </c>
    </row>
    <row r="18" spans="1:9" x14ac:dyDescent="0.2">
      <c r="A18" s="1">
        <f>KPP!BR18</f>
        <v>4.6855396357686898E-8</v>
      </c>
      <c r="B18" s="1">
        <f>KPP!BS18</f>
        <v>4.2113370596453502E-3</v>
      </c>
      <c r="C18" s="1">
        <f>KPP!AV18</f>
        <v>-7.1942473985016202E-96</v>
      </c>
      <c r="D18" s="1">
        <f>KPP!AR18</f>
        <v>0.105351792887384</v>
      </c>
      <c r="F18" s="1">
        <f>'Kppa 0.2.3'!BR18</f>
        <v>4.6903704555605497E-8</v>
      </c>
      <c r="G18" s="1">
        <f>'Kppa 0.2.3'!BS18</f>
        <v>4.2094611318419699E-3</v>
      </c>
      <c r="H18" s="1">
        <f>'Kppa 0.2.3'!AV18</f>
        <v>5.6262917396350005E-97</v>
      </c>
      <c r="I18" s="1">
        <f>'Kppa 0.2.3'!AR18</f>
        <v>0.105379139940123</v>
      </c>
    </row>
    <row r="19" spans="1:9" x14ac:dyDescent="0.2">
      <c r="A19" s="1">
        <f>KPP!BR19</f>
        <v>1.7842385004506601E-5</v>
      </c>
      <c r="B19" s="1">
        <f>KPP!BS19</f>
        <v>4.6560239533913602E-3</v>
      </c>
      <c r="C19" s="1">
        <f>KPP!AV19</f>
        <v>-1.5474499142029701E-98</v>
      </c>
      <c r="D19" s="1">
        <f>KPP!AR19</f>
        <v>0.106225404182705</v>
      </c>
      <c r="F19" s="1">
        <f>'Kppa 0.2.3'!BR19</f>
        <v>1.7851292846782999E-5</v>
      </c>
      <c r="G19" s="1">
        <f>'Kppa 0.2.3'!BS19</f>
        <v>4.6552100948282797E-3</v>
      </c>
      <c r="H19" s="1">
        <f>'Kppa 0.2.3'!AV19</f>
        <v>1.2171528770574399E-99</v>
      </c>
      <c r="I19" s="1">
        <f>'Kppa 0.2.3'!AR19</f>
        <v>0.106252462068932</v>
      </c>
    </row>
    <row r="20" spans="1:9" x14ac:dyDescent="0.2">
      <c r="A20" s="1">
        <f>KPP!BR20</f>
        <v>1.5992516327656401E-4</v>
      </c>
      <c r="B20" s="1">
        <f>KPP!BS20</f>
        <v>5.6554268043738903E-3</v>
      </c>
      <c r="C20" s="1">
        <f>KPP!AV20</f>
        <v>-4.58255257539514E-99</v>
      </c>
      <c r="D20" s="1">
        <f>KPP!AR20</f>
        <v>0.106453202085451</v>
      </c>
      <c r="F20" s="1">
        <f>'Kppa 0.2.3'!BR20</f>
        <v>1.6105320194632799E-4</v>
      </c>
      <c r="G20" s="1">
        <f>'Kppa 0.2.3'!BS20</f>
        <v>5.6709830805450603E-3</v>
      </c>
      <c r="H20" s="1">
        <f>'Kppa 0.2.3'!AV20</f>
        <v>3.62882002057646E-100</v>
      </c>
      <c r="I20" s="1">
        <f>'Kppa 0.2.3'!AR20</f>
        <v>0.10647687055836599</v>
      </c>
    </row>
    <row r="21" spans="1:9" x14ac:dyDescent="0.2">
      <c r="A21" s="1">
        <f>KPP!BR21</f>
        <v>2.7989509796957701E-4</v>
      </c>
      <c r="B21" s="1">
        <f>KPP!BS21</f>
        <v>5.4625552521598399E-3</v>
      </c>
      <c r="C21" s="1">
        <f>KPP!AV21</f>
        <v>-8.87493790267395E-100</v>
      </c>
      <c r="D21" s="1">
        <f>KPP!AR21</f>
        <v>0.10693635585311401</v>
      </c>
      <c r="F21" s="1">
        <f>'Kppa 0.2.3'!BR21</f>
        <v>2.8533258852143901E-4</v>
      </c>
      <c r="G21" s="1">
        <f>'Kppa 0.2.3'!BS21</f>
        <v>5.53027451103222E-3</v>
      </c>
      <c r="H21" s="1" t="str">
        <f>'Kppa 0.2.3'!AV21</f>
        <v>0.717733569629405147-100</v>
      </c>
      <c r="I21" s="1">
        <f>'Kppa 0.2.3'!AR21</f>
        <v>0.10695477068308799</v>
      </c>
    </row>
    <row r="22" spans="1:9" x14ac:dyDescent="0.2">
      <c r="A22" s="1">
        <f>KPP!BR22</f>
        <v>2.4948858448548602E-4</v>
      </c>
      <c r="B22" s="1">
        <f>KPP!BS22</f>
        <v>4.0785213798753099E-3</v>
      </c>
      <c r="C22" s="1">
        <f>KPP!AV22</f>
        <v>-100.87511629368042</v>
      </c>
      <c r="D22" s="1">
        <f>KPP!AR22</f>
        <v>0.1074874530715</v>
      </c>
      <c r="F22" s="1">
        <f>'Kppa 0.2.3'!BR22</f>
        <v>2.5618746797275799E-4</v>
      </c>
      <c r="G22" s="1">
        <f>'Kppa 0.2.3'!BS22</f>
        <v>4.1586104751377096E-3</v>
      </c>
      <c r="H22" s="1" t="str">
        <f>'Kppa 0.2.3'!AV22</f>
        <v>0.723056561230774220-101</v>
      </c>
      <c r="I22" s="1">
        <f>'Kppa 0.2.3'!AR22</f>
        <v>0.107512275214154</v>
      </c>
    </row>
    <row r="23" spans="1:9" x14ac:dyDescent="0.2">
      <c r="A23" s="1">
        <f>KPP!BR23</f>
        <v>1.8628838706183099E-4</v>
      </c>
      <c r="B23" s="1">
        <f>KPP!BS23</f>
        <v>2.96582531237313E-3</v>
      </c>
      <c r="C23" s="1">
        <f>KPP!AV23</f>
        <v>-101.65973071230577</v>
      </c>
      <c r="D23" s="1">
        <f>KPP!AR23</f>
        <v>0.107794705351763</v>
      </c>
      <c r="F23" s="1">
        <f>'Kppa 0.2.3'!BR23</f>
        <v>1.9004191379783501E-4</v>
      </c>
      <c r="G23" s="1">
        <f>'Kppa 0.2.3'!BS23</f>
        <v>3.0105048304840498E-3</v>
      </c>
      <c r="H23" s="1" t="str">
        <f>'Kppa 0.2.3'!AV23</f>
        <v>0.554366061930790193-102</v>
      </c>
      <c r="I23" s="1">
        <f>'Kppa 0.2.3'!AR23</f>
        <v>0.107829311071413</v>
      </c>
    </row>
    <row r="24" spans="1:9" x14ac:dyDescent="0.2">
      <c r="A24" s="1">
        <f>KPP!BR24</f>
        <v>1.4730061178688401E-4</v>
      </c>
      <c r="B24" s="1">
        <f>KPP!BS24</f>
        <v>2.4026665642414599E-3</v>
      </c>
      <c r="C24" s="1">
        <f>KPP!AV24</f>
        <v>-102.45358643330469</v>
      </c>
      <c r="D24" s="1">
        <f>KPP!AR24</f>
        <v>0.107899650144024</v>
      </c>
      <c r="F24" s="1">
        <f>'Kppa 0.2.3'!BR24</f>
        <v>1.49010779832166E-4</v>
      </c>
      <c r="G24" s="1">
        <f>'Kppa 0.2.3'!BS24</f>
        <v>2.42304551522781E-3</v>
      </c>
      <c r="H24" s="1" t="str">
        <f>'Kppa 0.2.3'!AV24</f>
        <v>0.387266912121926931-103</v>
      </c>
      <c r="I24" s="1">
        <f>'Kppa 0.2.3'!AR24</f>
        <v>0.107939118091482</v>
      </c>
    </row>
    <row r="25" spans="1:9" x14ac:dyDescent="0.2">
      <c r="A25" s="1">
        <f>KPP!BR25</f>
        <v>1.2402529791332299E-4</v>
      </c>
      <c r="B25" s="1">
        <f>KPP!BS25</f>
        <v>2.1023589943755601E-3</v>
      </c>
      <c r="C25" s="1">
        <f>KPP!AV25</f>
        <v>-103.2956575937331</v>
      </c>
      <c r="D25" s="1">
        <f>KPP!AR25</f>
        <v>0.107894148073914</v>
      </c>
      <c r="F25" s="1">
        <f>'Kppa 0.2.3'!BR25</f>
        <v>1.2492866975365399E-4</v>
      </c>
      <c r="G25" s="1">
        <f>'Kppa 0.2.3'!BS25</f>
        <v>2.11345996342063E-3</v>
      </c>
      <c r="H25" s="1" t="str">
        <f>'Kppa 0.2.3'!AV25</f>
        <v>0.255573486232995717-104</v>
      </c>
      <c r="I25" s="1">
        <f>'Kppa 0.2.3'!AR25</f>
        <v>0.10793594669242</v>
      </c>
    </row>
    <row r="26" spans="1:9" x14ac:dyDescent="0.2">
      <c r="A26" s="1">
        <f>KPP!BR26</f>
        <v>1.09119111776225E-4</v>
      </c>
      <c r="B26" s="1">
        <f>KPP!BS26</f>
        <v>1.9161860570144E-3</v>
      </c>
      <c r="C26" s="1">
        <f>KPP!AV26</f>
        <v>-104.18433357737844</v>
      </c>
      <c r="D26" s="1">
        <f>KPP!AR26</f>
        <v>0.10782057798429</v>
      </c>
      <c r="F26" s="1">
        <f>'Kppa 0.2.3'!BR26</f>
        <v>1.09657222924164E-4</v>
      </c>
      <c r="G26" s="1">
        <f>'Kppa 0.2.3'!BS26</f>
        <v>1.92308684134876E-3</v>
      </c>
      <c r="H26" s="1" t="str">
        <f>'Kppa 0.2.3'!AV26</f>
        <v>0.160396385208195124-105</v>
      </c>
      <c r="I26" s="1">
        <f>'Kppa 0.2.3'!AR26</f>
        <v>0.10786390785019399</v>
      </c>
    </row>
    <row r="27" spans="1:9" x14ac:dyDescent="0.2">
      <c r="A27" s="1">
        <f>KPP!BR27</f>
        <v>9.9128516176366898E-5</v>
      </c>
      <c r="B27" s="1">
        <f>KPP!BS27</f>
        <v>1.7906302437759301E-3</v>
      </c>
      <c r="C27" s="1">
        <f>KPP!AV27</f>
        <v>-105.10909511936163</v>
      </c>
      <c r="D27" s="1">
        <f>KPP!AR27</f>
        <v>0.10769680673604901</v>
      </c>
      <c r="F27" s="1">
        <f>'Kppa 0.2.3'!BR27</f>
        <v>9.9465852701413694E-5</v>
      </c>
      <c r="G27" s="1">
        <f>'Kppa 0.2.3'!BS27</f>
        <v>1.7951129774932701E-3</v>
      </c>
      <c r="H27" s="1" t="str">
        <f>'Kppa 0.2.3'!AV27</f>
        <v>0.954637714269353187-107</v>
      </c>
      <c r="I27" s="1">
        <f>'Kppa 0.2.3'!AR27</f>
        <v>0.107741298935062</v>
      </c>
    </row>
    <row r="28" spans="1:9" x14ac:dyDescent="0.2">
      <c r="A28" s="1">
        <f>KPP!BR28</f>
        <v>9.1695042741466395E-5</v>
      </c>
      <c r="B28" s="1">
        <f>KPP!BS28</f>
        <v>1.70977175334123E-3</v>
      </c>
      <c r="C28" s="1">
        <f>KPP!AV28</f>
        <v>-107.61211052695135</v>
      </c>
      <c r="D28" s="1">
        <f>KPP!AR28</f>
        <v>0.107535602401425</v>
      </c>
      <c r="F28" s="1">
        <f>'Kppa 0.2.3'!BR28</f>
        <v>9.1905340480257996E-5</v>
      </c>
      <c r="G28" s="1">
        <f>'Kppa 0.2.3'!BS28</f>
        <v>1.7126471983026101E-3</v>
      </c>
      <c r="H28" s="1" t="str">
        <f>'Kppa 0.2.3'!AV28</f>
        <v>0.535293352982076743-108</v>
      </c>
      <c r="I28" s="1">
        <f>'Kppa 0.2.3'!AR28</f>
        <v>0.10758098791743199</v>
      </c>
    </row>
    <row r="29" spans="1:9" x14ac:dyDescent="0.2">
      <c r="A29" s="1">
        <f>KPP!BR29</f>
        <v>8.4687001760755303E-5</v>
      </c>
      <c r="B29" s="1">
        <f>KPP!BS29</f>
        <v>1.6791152408643E-3</v>
      </c>
      <c r="C29" s="1">
        <f>KPP!AV29</f>
        <v>-108.34036080079709</v>
      </c>
      <c r="D29" s="1">
        <f>KPP!AR29</f>
        <v>0.107358065852607</v>
      </c>
      <c r="F29" s="1">
        <f>'Kppa 0.2.3'!BR29</f>
        <v>8.4810216330679901E-5</v>
      </c>
      <c r="G29" s="1">
        <f>'Kppa 0.2.3'!BS29</f>
        <v>1.6808752013574701E-3</v>
      </c>
      <c r="H29" s="1" t="str">
        <f>'Kppa 0.2.3'!AV29</f>
        <v>0.297114051099884079-109</v>
      </c>
      <c r="I29" s="1">
        <f>'Kppa 0.2.3'!AR29</f>
        <v>0.10740410698905201</v>
      </c>
    </row>
    <row r="30" spans="1:9" x14ac:dyDescent="0.2">
      <c r="A30" s="1">
        <f>KPP!BR30</f>
        <v>7.5684057574787402E-5</v>
      </c>
      <c r="B30" s="1">
        <f>KPP!BS30</f>
        <v>1.72175183275101E-3</v>
      </c>
      <c r="C30" s="1">
        <f>KPP!AV30</f>
        <v>-109.21417806528702</v>
      </c>
      <c r="D30" s="1">
        <f>KPP!AR30</f>
        <v>0.107203121311036</v>
      </c>
      <c r="F30" s="1">
        <f>'Kppa 0.2.3'!BR30</f>
        <v>7.5743103376129295E-5</v>
      </c>
      <c r="G30" s="1">
        <f>'Kppa 0.2.3'!BS30</f>
        <v>1.7227040703508101E-3</v>
      </c>
      <c r="H30" s="1" t="str">
        <f>'Kppa 0.2.3'!AV30</f>
        <v>0.186263688110222807-110</v>
      </c>
      <c r="I30" s="1">
        <f>'Kppa 0.2.3'!AR30</f>
        <v>0.107249625146146</v>
      </c>
    </row>
    <row r="31" spans="1:9" x14ac:dyDescent="0.2">
      <c r="A31" s="1">
        <f>KPP!BR31</f>
        <v>6.1465171738314699E-5</v>
      </c>
      <c r="B31" s="1">
        <f>KPP!BS31</f>
        <v>1.8849908014343299E-3</v>
      </c>
      <c r="C31" s="1">
        <f>KPP!AV31</f>
        <v>-110.19263592376804</v>
      </c>
      <c r="D31" s="1">
        <f>KPP!AR31</f>
        <v>0.107127094120768</v>
      </c>
      <c r="F31" s="1">
        <f>'Kppa 0.2.3'!BR31</f>
        <v>6.1469028279617597E-5</v>
      </c>
      <c r="G31" s="1">
        <f>'Kppa 0.2.3'!BS31</f>
        <v>1.8851378627589999E-3</v>
      </c>
      <c r="H31" s="1" t="str">
        <f>'Kppa 0.2.3'!AV31</f>
        <v>0.166809660025269460-111</v>
      </c>
      <c r="I31" s="1">
        <f>'Kppa 0.2.3'!AR31</f>
        <v>0.107173920043897</v>
      </c>
    </row>
    <row r="32" spans="1:9" x14ac:dyDescent="0.2">
      <c r="A32" s="1">
        <f>KPP!BR32</f>
        <v>3.7899172852076698E-5</v>
      </c>
      <c r="B32" s="1">
        <f>KPP!BS32</f>
        <v>2.2544788052239399E-3</v>
      </c>
      <c r="C32" s="1">
        <f>KPP!AV32</f>
        <v>-111.30910825267276</v>
      </c>
      <c r="D32" s="1">
        <f>KPP!AR32</f>
        <v>0.10717997349882299</v>
      </c>
      <c r="F32" s="1">
        <f>'Kppa 0.2.3'!BR32</f>
        <v>3.7860795351070099E-5</v>
      </c>
      <c r="G32" s="1">
        <f>'Kppa 0.2.3'!BS32</f>
        <v>2.2530585684999299E-3</v>
      </c>
      <c r="H32" s="1" t="str">
        <f>'Kppa 0.2.3'!AV32</f>
        <v>0.266861700907948605-112</v>
      </c>
      <c r="I32" s="1">
        <f>'Kppa 0.2.3'!AR32</f>
        <v>0.107226901732091</v>
      </c>
    </row>
    <row r="33" spans="1:9" x14ac:dyDescent="0.2">
      <c r="A33" s="1">
        <f>KPP!BR33</f>
        <v>6.7191918903652999E-6</v>
      </c>
      <c r="B33" s="1">
        <f>KPP!BS33</f>
        <v>2.7909855575219502E-3</v>
      </c>
      <c r="C33" s="1">
        <f>KPP!AV33</f>
        <v>-112.58991420244766</v>
      </c>
      <c r="D33" s="1">
        <f>KPP!AR33</f>
        <v>0.107389024479245</v>
      </c>
      <c r="F33" s="1">
        <f>'Kppa 0.2.3'!BR33</f>
        <v>6.7052035965893102E-6</v>
      </c>
      <c r="G33" s="1">
        <f>'Kppa 0.2.3'!BS33</f>
        <v>2.78697121032352E-3</v>
      </c>
      <c r="H33" s="1" t="str">
        <f>'Kppa 0.2.3'!AV33</f>
        <v>0.507878012058839775-113</v>
      </c>
      <c r="I33" s="1">
        <f>'Kppa 0.2.3'!AR33</f>
        <v>0.107434908101641</v>
      </c>
    </row>
    <row r="34" spans="1:9" x14ac:dyDescent="0.2">
      <c r="A34" s="1">
        <f>KPP!BR34</f>
        <v>1.92578321108934E-8</v>
      </c>
      <c r="B34" s="1">
        <f>KPP!BS34</f>
        <v>2.5509138025201798E-3</v>
      </c>
      <c r="C34" s="1">
        <f>KPP!AV34</f>
        <v>-114.18918977025297</v>
      </c>
      <c r="D34" s="1">
        <f>KPP!AR34</f>
        <v>0.108347396571379</v>
      </c>
      <c r="F34" s="1">
        <f>'Kppa 0.2.3'!BR34</f>
        <v>1.9321446417659699E-8</v>
      </c>
      <c r="G34" s="1">
        <f>'Kppa 0.2.3'!BS34</f>
        <v>2.54838161720944E-3</v>
      </c>
      <c r="H34" s="1" t="str">
        <f>'Kppa 0.2.3'!AV34</f>
        <v>0.158279121057073646-115</v>
      </c>
      <c r="I34" s="1">
        <f>'Kppa 0.2.3'!AR34</f>
        <v>0.108388709970311</v>
      </c>
    </row>
    <row r="35" spans="1:9" x14ac:dyDescent="0.2">
      <c r="A35" s="1">
        <f>KPP!BR35</f>
        <v>1.81347569977479E-8</v>
      </c>
      <c r="B35" s="1">
        <f>KPP!BS35</f>
        <v>2.45066255625317E-3</v>
      </c>
      <c r="C35" s="1">
        <f>KPP!AV35</f>
        <v>-116.89074782400668</v>
      </c>
      <c r="D35" s="1">
        <f>KPP!AR35</f>
        <v>0.109488411091718</v>
      </c>
      <c r="F35" s="1">
        <f>'Kppa 0.2.3'!BR35</f>
        <v>1.8207376914231101E-8</v>
      </c>
      <c r="G35" s="1">
        <f>'Kppa 0.2.3'!BS35</f>
        <v>2.44878443121405E-3</v>
      </c>
      <c r="H35" s="1" t="str">
        <f>'Kppa 0.2.3'!AV35</f>
        <v>0.114935227486835381-118</v>
      </c>
      <c r="I35" s="1">
        <f>'Kppa 0.2.3'!AR35</f>
        <v>0.109526499561753</v>
      </c>
    </row>
    <row r="36" spans="1:9" x14ac:dyDescent="0.2">
      <c r="A36" s="1">
        <f>KPP!BR36</f>
        <v>1.7250487227949499E-8</v>
      </c>
      <c r="B36" s="1">
        <f>KPP!BS36</f>
        <v>2.3644308951387802E-3</v>
      </c>
      <c r="C36" s="1">
        <f>KPP!AV36</f>
        <v>-120.58891499512393</v>
      </c>
      <c r="D36" s="1">
        <f>KPP!AR36</f>
        <v>0.110577596342886</v>
      </c>
      <c r="F36" s="1">
        <f>'Kppa 0.2.3'!BR36</f>
        <v>1.73202574155363E-8</v>
      </c>
      <c r="G36" s="1">
        <f>'Kppa 0.2.3'!BS36</f>
        <v>2.3624912151943098E-3</v>
      </c>
      <c r="H36" s="1">
        <f>'Kppa 0.2.3'!AV36</f>
        <v>-121.93596348322372</v>
      </c>
      <c r="I36" s="1">
        <f>'Kppa 0.2.3'!AR36</f>
        <v>0.110612773032151</v>
      </c>
    </row>
    <row r="37" spans="1:9" x14ac:dyDescent="0.2">
      <c r="A37" s="1">
        <f>KPP!BR37</f>
        <v>1.6425420973927901E-8</v>
      </c>
      <c r="B37" s="1">
        <f>KPP!BS37</f>
        <v>2.2820982549174298E-3</v>
      </c>
      <c r="C37" s="1" t="str">
        <f>KPP!AV37</f>
        <v>0.458012245248606140-122</v>
      </c>
      <c r="D37" s="1">
        <f>KPP!AR37</f>
        <v>0.111622121895147</v>
      </c>
      <c r="F37" s="1">
        <f>'Kppa 0.2.3'!BR37</f>
        <v>1.6490455662412601E-8</v>
      </c>
      <c r="G37" s="1">
        <f>'Kppa 0.2.3'!BS37</f>
        <v>2.2799908543070201E-3</v>
      </c>
      <c r="H37" s="1" t="str">
        <f>'Kppa 0.2.3'!AV37</f>
        <v>0.699402422976534023-123</v>
      </c>
      <c r="I37" s="1">
        <f>'Kppa 0.2.3'!AR37</f>
        <v>0.111654424286198</v>
      </c>
    </row>
    <row r="38" spans="1:9" x14ac:dyDescent="0.2">
      <c r="A38" s="1">
        <f>KPP!BR38</f>
        <v>1.5629683462311602E-8</v>
      </c>
      <c r="B38" s="1">
        <f>KPP!BS38</f>
        <v>2.2019225062762699E-3</v>
      </c>
      <c r="C38" s="1">
        <f>KPP!AV38</f>
        <v>-124.4735192837971</v>
      </c>
      <c r="D38" s="1">
        <f>KPP!AR38</f>
        <v>0.112624700310453</v>
      </c>
      <c r="F38" s="1">
        <f>'Kppa 0.2.3'!BR38</f>
        <v>1.5689814488812199E-8</v>
      </c>
      <c r="G38" s="1">
        <f>'Kppa 0.2.3'!BS38</f>
        <v>2.1996360262097401E-3</v>
      </c>
      <c r="H38" s="1">
        <f>'Kppa 0.2.3'!AV38</f>
        <v>-125.78351893422771</v>
      </c>
      <c r="I38" s="1">
        <f>'Kppa 0.2.3'!AR38</f>
        <v>0.11265412459686</v>
      </c>
    </row>
    <row r="39" spans="1:9" x14ac:dyDescent="0.2">
      <c r="A39" s="1">
        <f>KPP!BR39</f>
        <v>1.4858291638106199E-8</v>
      </c>
      <c r="B39" s="1">
        <f>KPP!BS39</f>
        <v>2.1235761381110901E-3</v>
      </c>
      <c r="C39" s="1" t="str">
        <f>KPP!AV39</f>
        <v>0.677026819433011869-126</v>
      </c>
      <c r="D39" s="1">
        <f>KPP!AR39</f>
        <v>0.11358719829236499</v>
      </c>
      <c r="F39" s="1">
        <f>'Kppa 0.2.3'!BR39</f>
        <v>1.4913626891130499E-8</v>
      </c>
      <c r="G39" s="1">
        <f>'Kppa 0.2.3'!BS39</f>
        <v>2.1211156851444601E-3</v>
      </c>
      <c r="H39" s="1" t="str">
        <f>'Kppa 0.2.3'!AV39</f>
        <v>0.124382712334941912-126</v>
      </c>
      <c r="I39" s="1">
        <f>'Kppa 0.2.3'!AR39</f>
        <v>0.113613737021539</v>
      </c>
    </row>
    <row r="40" spans="1:9" x14ac:dyDescent="0.2">
      <c r="A40" s="1">
        <f>KPP!BR40</f>
        <v>1.41102834725017E-8</v>
      </c>
      <c r="B40" s="1">
        <f>KPP!BS40</f>
        <v>2.0469678485957798E-3</v>
      </c>
      <c r="C40" s="1">
        <f>KPP!AV40</f>
        <v>-127.1395118049511</v>
      </c>
      <c r="D40" s="1">
        <f>KPP!AR40</f>
        <v>0.11451124940405499</v>
      </c>
      <c r="F40" s="1">
        <f>'Kppa 0.2.3'!BR40</f>
        <v>1.41609953324883E-8</v>
      </c>
      <c r="G40" s="1">
        <f>'Kppa 0.2.3'!BS40</f>
        <v>2.0443410495010702E-3</v>
      </c>
      <c r="H40" s="1">
        <f>'Kppa 0.2.3'!AV40</f>
        <v>-128.28866361627749</v>
      </c>
      <c r="I40" s="1">
        <f>'Kppa 0.2.3'!AR40</f>
        <v>0.1145348974863</v>
      </c>
    </row>
    <row r="41" spans="1:9" x14ac:dyDescent="0.2">
      <c r="A41" s="1">
        <f>KPP!BR41</f>
        <v>1.33853489794904E-8</v>
      </c>
      <c r="B41" s="1">
        <f>KPP!BS41</f>
        <v>1.9720465155621098E-3</v>
      </c>
      <c r="C41" s="1" t="str">
        <f>KPP!AV41</f>
        <v>0.373438828856443525-129</v>
      </c>
      <c r="D41" s="1">
        <f>KPP!AR41</f>
        <v>0.11539836324253</v>
      </c>
      <c r="F41" s="1">
        <f>'Kppa 0.2.3'!BR41</f>
        <v>1.34316167688857E-8</v>
      </c>
      <c r="G41" s="1">
        <f>'Kppa 0.2.3'!BS41</f>
        <v>1.9692630784529899E-3</v>
      </c>
      <c r="H41" s="1" t="str">
        <f>'Kppa 0.2.3'!AV41</f>
        <v>0.980176102049918696-130</v>
      </c>
      <c r="I41" s="1">
        <f>'Kppa 0.2.3'!AR41</f>
        <v>0.115419118611023</v>
      </c>
    </row>
    <row r="42" spans="1:9" x14ac:dyDescent="0.2">
      <c r="A42" s="1">
        <f>KPP!BR42</f>
        <v>1.26832929426831E-8</v>
      </c>
      <c r="B42" s="1">
        <f>KPP!BS42</f>
        <v>1.8987687663330299E-3</v>
      </c>
      <c r="C42" s="1">
        <f>KPP!AV42</f>
        <v>-131.9918736804523</v>
      </c>
      <c r="D42" s="1">
        <f>KPP!AR42</f>
        <v>0.11624995082542799</v>
      </c>
      <c r="F42" s="1">
        <f>'Kppa 0.2.3'!BR42</f>
        <v>1.2725264769673501E-8</v>
      </c>
      <c r="G42" s="1">
        <f>'Kppa 0.2.3'!BS42</f>
        <v>1.89584182797332E-3</v>
      </c>
      <c r="H42" s="1">
        <f>'Kppa 0.2.3'!AV42</f>
        <v>-131.4628023701284</v>
      </c>
      <c r="I42" s="1">
        <f>'Kppa 0.2.3'!AR42</f>
        <v>0.116267814772298</v>
      </c>
    </row>
    <row r="43" spans="1:9" x14ac:dyDescent="0.2">
      <c r="A43" s="1">
        <f>KPP!BR43</f>
        <v>5.3899345873016302E-6</v>
      </c>
      <c r="B43" s="1">
        <f>KPP!BS43</f>
        <v>2.0425352377047802E-3</v>
      </c>
      <c r="C43" s="1">
        <f>KPP!AV43</f>
        <v>-133.83349201081268</v>
      </c>
      <c r="D43" s="1">
        <f>KPP!AR43</f>
        <v>0.116956065066481</v>
      </c>
      <c r="F43" s="1">
        <f>'Kppa 0.2.3'!BR43</f>
        <v>5.3803251976891204E-6</v>
      </c>
      <c r="G43" s="1">
        <f>'Kppa 0.2.3'!BS43</f>
        <v>2.0402174512540502E-3</v>
      </c>
      <c r="H43" s="1">
        <f>'Kppa 0.2.3'!AV43</f>
        <v>-133.37877147366621</v>
      </c>
      <c r="I43" s="1">
        <f>'Kppa 0.2.3'!AR43</f>
        <v>0.11697114903005</v>
      </c>
    </row>
    <row r="44" spans="1:9" x14ac:dyDescent="0.2">
      <c r="A44" s="1">
        <f>KPP!BR44</f>
        <v>3.49749271380243E-5</v>
      </c>
      <c r="B44" s="1">
        <f>KPP!BS44</f>
        <v>1.87208314285475E-3</v>
      </c>
      <c r="C44" s="1">
        <f>KPP!AV44</f>
        <v>-133.18875433823459</v>
      </c>
      <c r="D44" s="1">
        <f>KPP!AR44</f>
        <v>0.11703809812298099</v>
      </c>
      <c r="F44" s="1">
        <f>'Kppa 0.2.3'!BR44</f>
        <v>3.4975382669074498E-5</v>
      </c>
      <c r="G44" s="1">
        <f>'Kppa 0.2.3'!BS44</f>
        <v>1.8725424993531899E-3</v>
      </c>
      <c r="H44" s="1">
        <f>'Kppa 0.2.3'!AV44</f>
        <v>-134.85570377974432</v>
      </c>
      <c r="I44" s="1">
        <f>'Kppa 0.2.3'!AR44</f>
        <v>0.11705202756493301</v>
      </c>
    </row>
    <row r="45" spans="1:9" x14ac:dyDescent="0.2">
      <c r="A45" s="1">
        <f>KPP!BR45</f>
        <v>4.5815996266261201E-5</v>
      </c>
      <c r="B45" s="1">
        <f>KPP!BS45</f>
        <v>1.2893232988577801E-3</v>
      </c>
      <c r="C45" s="1">
        <f>KPP!AV45</f>
        <v>-134.3394551579967</v>
      </c>
      <c r="D45" s="1">
        <f>KPP!AR45</f>
        <v>0.116888007613693</v>
      </c>
      <c r="F45" s="1">
        <f>'Kppa 0.2.3'!BR45</f>
        <v>4.5805824840143303E-5</v>
      </c>
      <c r="G45" s="1">
        <f>'Kppa 0.2.3'!BS45</f>
        <v>1.2891407040082801E-3</v>
      </c>
      <c r="H45" s="1">
        <f>'Kppa 0.2.3'!AV45</f>
        <v>-134.15354146419762</v>
      </c>
      <c r="I45" s="1">
        <f>'Kppa 0.2.3'!AR45</f>
        <v>0.116901668003522</v>
      </c>
    </row>
    <row r="46" spans="1:9" x14ac:dyDescent="0.2">
      <c r="A46" s="1">
        <f>KPP!BR46</f>
        <v>5.2141622846670399E-5</v>
      </c>
      <c r="B46" s="1">
        <f>KPP!BS46</f>
        <v>1.10500560380832E-3</v>
      </c>
      <c r="C46" s="1">
        <f>KPP!AV46</f>
        <v>-135.33462014361973</v>
      </c>
      <c r="D46" s="1">
        <f>KPP!AR46</f>
        <v>0.11654689702658</v>
      </c>
      <c r="F46" s="1">
        <f>'Kppa 0.2.3'!BR46</f>
        <v>5.20461905916548E-5</v>
      </c>
      <c r="G46" s="1">
        <f>'Kppa 0.2.3'!BS46</f>
        <v>1.1032690632519801E-3</v>
      </c>
      <c r="H46" s="1">
        <f>'Kppa 0.2.3'!AV46</f>
        <v>-135.15059085155252</v>
      </c>
      <c r="I46" s="1">
        <f>'Kppa 0.2.3'!AR46</f>
        <v>0.116559940949356</v>
      </c>
    </row>
    <row r="47" spans="1:9" x14ac:dyDescent="0.2">
      <c r="A47" s="1">
        <f>KPP!BR47</f>
        <v>5.6408171321000198E-5</v>
      </c>
      <c r="B47" s="1">
        <f>KPP!BS47</f>
        <v>1.05647276149747E-3</v>
      </c>
      <c r="C47" s="1">
        <f>KPP!AV47</f>
        <v>-136.20417097848235</v>
      </c>
      <c r="D47" s="1">
        <f>KPP!AR47</f>
        <v>0.116089940645828</v>
      </c>
      <c r="F47" s="1">
        <f>'Kppa 0.2.3'!BR47</f>
        <v>5.6288434570379099E-5</v>
      </c>
      <c r="G47" s="1">
        <f>'Kppa 0.2.3'!BS47</f>
        <v>1.0545457335537499E-3</v>
      </c>
      <c r="H47" s="1">
        <f>'Kppa 0.2.3'!AV47</f>
        <v>-137.91124442719317</v>
      </c>
      <c r="I47" s="1">
        <f>'Kppa 0.2.3'!AR47</f>
        <v>0.116102007711736</v>
      </c>
    </row>
    <row r="48" spans="1:9" x14ac:dyDescent="0.2">
      <c r="A48" s="1">
        <f>KPP!BR48</f>
        <v>5.9181095080252002E-5</v>
      </c>
      <c r="B48" s="1">
        <f>KPP!BS48</f>
        <v>1.0596896425845699E-3</v>
      </c>
      <c r="C48" s="1">
        <f>KPP!AV48</f>
        <v>-138.91562145888852</v>
      </c>
      <c r="D48" s="1">
        <f>KPP!AR48</f>
        <v>0.11557927897913101</v>
      </c>
      <c r="F48" s="1">
        <f>'Kppa 0.2.3'!BR48</f>
        <v>5.9065444559435797E-5</v>
      </c>
      <c r="G48" s="1">
        <f>'Kppa 0.2.3'!BS48</f>
        <v>1.05787199369889E-3</v>
      </c>
      <c r="H48" s="1">
        <f>'Kppa 0.2.3'!AV48</f>
        <v>-138.40377725449878</v>
      </c>
      <c r="I48" s="1">
        <f>'Kppa 0.2.3'!AR48</f>
        <v>0.115590168901357</v>
      </c>
    </row>
    <row r="49" spans="1:9" x14ac:dyDescent="0.2">
      <c r="A49" s="1">
        <f>KPP!BR49</f>
        <v>6.1398397486334697E-5</v>
      </c>
      <c r="B49" s="1">
        <f>KPP!BS49</f>
        <v>1.0871182820027601E-3</v>
      </c>
      <c r="C49" s="1">
        <f>KPP!AV49</f>
        <v>-139.33738221040528</v>
      </c>
      <c r="D49" s="1">
        <f>KPP!AR49</f>
        <v>0.115053033486651</v>
      </c>
      <c r="F49" s="1">
        <f>'Kppa 0.2.3'!BR49</f>
        <v>6.1306473938912298E-5</v>
      </c>
      <c r="G49" s="1">
        <f>'Kppa 0.2.3'!BS49</f>
        <v>1.08561188922972E-3</v>
      </c>
      <c r="H49" s="1">
        <f>'Kppa 0.2.3'!AV49</f>
        <v>-139.14634867238743</v>
      </c>
      <c r="I49" s="1">
        <f>'Kppa 0.2.3'!AR49</f>
        <v>0.11506268814868401</v>
      </c>
    </row>
    <row r="50" spans="1:9" x14ac:dyDescent="0.2">
      <c r="A50" s="1">
        <f>KPP!BR50</f>
        <v>6.3650046760359503E-5</v>
      </c>
      <c r="B50" s="1">
        <f>KPP!BS50</f>
        <v>1.1248871732196001E-3</v>
      </c>
      <c r="C50" s="1">
        <f>KPP!AV50</f>
        <v>-140.10638160159851</v>
      </c>
      <c r="D50" s="1">
        <f>KPP!AR50</f>
        <v>0.114526805386516</v>
      </c>
      <c r="F50" s="1">
        <f>'Kppa 0.2.3'!BR50</f>
        <v>6.3596392926902704E-5</v>
      </c>
      <c r="G50" s="1">
        <f>'Kppa 0.2.3'!BS50</f>
        <v>1.1238700621057701E-3</v>
      </c>
      <c r="H50" s="1">
        <f>'Kppa 0.2.3'!AV50</f>
        <v>-141.45323295846453</v>
      </c>
      <c r="I50" s="1">
        <f>'Kppa 0.2.3'!AR50</f>
        <v>0.114535270284205</v>
      </c>
    </row>
    <row r="51" spans="1:9" x14ac:dyDescent="0.2">
      <c r="A51" s="1">
        <f>KPP!BR51</f>
        <v>6.6104649219988698E-5</v>
      </c>
      <c r="B51" s="1">
        <f>KPP!BS51</f>
        <v>1.1679045601378599E-3</v>
      </c>
      <c r="C51" s="1">
        <f>KPP!AV51</f>
        <v>-142.28535126225873</v>
      </c>
      <c r="D51" s="1">
        <f>KPP!AR51</f>
        <v>0.11400383268355301</v>
      </c>
      <c r="F51" s="1">
        <f>'Kppa 0.2.3'!BR51</f>
        <v>6.6101559632346699E-5</v>
      </c>
      <c r="G51" s="1">
        <f>'Kppa 0.2.3'!BS51</f>
        <v>1.16754227643931E-3</v>
      </c>
      <c r="H51" s="1">
        <f>'Kppa 0.2.3'!AV51</f>
        <v>-142.11927911678035</v>
      </c>
      <c r="I51" s="1">
        <f>'Kppa 0.2.3'!AR51</f>
        <v>0.114011228349772</v>
      </c>
    </row>
    <row r="52" spans="1:9" x14ac:dyDescent="0.2">
      <c r="A52" s="1">
        <f>KPP!BR52</f>
        <v>6.83786420062519E-5</v>
      </c>
      <c r="B52" s="1">
        <f>KPP!BS52</f>
        <v>1.21965074603821E-3</v>
      </c>
      <c r="C52" s="1">
        <f>KPP!AV52</f>
        <v>-144.64499065573906</v>
      </c>
      <c r="D52" s="1">
        <f>KPP!AR52</f>
        <v>0.113487945445264</v>
      </c>
      <c r="F52" s="1">
        <f>'Kppa 0.2.3'!BR52</f>
        <v>6.8436919059913304E-5</v>
      </c>
      <c r="G52" s="1">
        <f>'Kppa 0.2.3'!BS52</f>
        <v>1.2201078793356601E-3</v>
      </c>
      <c r="H52" s="1">
        <f>'Kppa 0.2.3'!AV52</f>
        <v>-144.26415114132385</v>
      </c>
      <c r="I52" s="1">
        <f>'Kppa 0.2.3'!AR52</f>
        <v>0.113494475545297</v>
      </c>
    </row>
    <row r="53" spans="1:9" x14ac:dyDescent="0.2">
      <c r="A53" s="1">
        <f>KPP!BR53</f>
        <v>6.9329498472176296E-5</v>
      </c>
      <c r="B53" s="1">
        <f>KPP!BS53</f>
        <v>1.2928214712803799E-3</v>
      </c>
      <c r="C53" s="1">
        <f>KPP!AV53</f>
        <v>-145.12982988061827</v>
      </c>
      <c r="D53" s="1">
        <f>KPP!AR53</f>
        <v>0.112996723773784</v>
      </c>
      <c r="F53" s="1">
        <f>'Kppa 0.2.3'!BR53</f>
        <v>6.9452762512237404E-5</v>
      </c>
      <c r="G53" s="1">
        <f>'Kppa 0.2.3'!BS53</f>
        <v>1.2942593366768701E-3</v>
      </c>
      <c r="H53" s="1">
        <f>'Kppa 0.2.3'!AV53</f>
        <v>-146.52055675193273</v>
      </c>
      <c r="I53" s="1">
        <f>'Kppa 0.2.3'!AR53</f>
        <v>0.11300270681336499</v>
      </c>
    </row>
    <row r="54" spans="1:9" x14ac:dyDescent="0.2">
      <c r="A54" s="1">
        <f>KPP!BR54</f>
        <v>6.6777060426356994E-5</v>
      </c>
      <c r="B54" s="1">
        <f>KPP!BS54</f>
        <v>1.4116851520847001E-3</v>
      </c>
      <c r="C54" s="1">
        <f>KPP!AV54</f>
        <v>-147.28669977508423</v>
      </c>
      <c r="D54" s="1">
        <f>KPP!AR54</f>
        <v>0.11257178370779899</v>
      </c>
      <c r="F54" s="1">
        <f>'Kppa 0.2.3'!BR54</f>
        <v>6.6947192145679394E-5</v>
      </c>
      <c r="G54" s="1">
        <f>'Kppa 0.2.3'!BS54</f>
        <v>1.41422317993572E-3</v>
      </c>
      <c r="H54" s="1">
        <f>'Kppa 0.2.3'!AV54</f>
        <v>-147.11273975723094</v>
      </c>
      <c r="I54" s="1">
        <f>'Kppa 0.2.3'!AR54</f>
        <v>0.112577650744755</v>
      </c>
    </row>
    <row r="55" spans="1:9" x14ac:dyDescent="0.2">
      <c r="A55" s="1">
        <f>KPP!BR55</f>
        <v>5.7262385610847102E-5</v>
      </c>
      <c r="B55" s="1">
        <f>KPP!BS55</f>
        <v>1.6205626599376001E-3</v>
      </c>
      <c r="C55" s="1">
        <f>KPP!AV55</f>
        <v>-148.10238714479988</v>
      </c>
      <c r="D55" s="1">
        <f>KPP!AR55</f>
        <v>0.11227639281494201</v>
      </c>
      <c r="F55" s="1">
        <f>'Kppa 0.2.3'!BR55</f>
        <v>5.74198547590031E-5</v>
      </c>
      <c r="G55" s="1">
        <f>'Kppa 0.2.3'!BS55</f>
        <v>1.62407258707259E-3</v>
      </c>
      <c r="H55" s="1">
        <f>'Kppa 0.2.3'!AV55</f>
        <v>-149.39628153197796</v>
      </c>
      <c r="I55" s="1">
        <f>'Kppa 0.2.3'!AR55</f>
        <v>0.112282538225369</v>
      </c>
    </row>
    <row r="56" spans="1:9" x14ac:dyDescent="0.2">
      <c r="A56" s="1">
        <f>KPP!BR56</f>
        <v>3.6478945427118902E-5</v>
      </c>
      <c r="B56" s="1">
        <f>KPP!BS56</f>
        <v>1.9980271056649402E-3</v>
      </c>
      <c r="C56" s="1">
        <f>KPP!AV56</f>
        <v>-150.89972300139254</v>
      </c>
      <c r="D56" s="1">
        <f>KPP!AR56</f>
        <v>0.112163499714205</v>
      </c>
      <c r="F56" s="1">
        <f>'Kppa 0.2.3'!BR56</f>
        <v>3.6541235489693299E-5</v>
      </c>
      <c r="G56" s="1">
        <f>'Kppa 0.2.3'!BS56</f>
        <v>2.0014238733981498E-3</v>
      </c>
      <c r="H56" s="1">
        <f>'Kppa 0.2.3'!AV56</f>
        <v>-150.34526518514275</v>
      </c>
      <c r="I56" s="1">
        <f>'Kppa 0.2.3'!AR56</f>
        <v>0.11216991451165</v>
      </c>
    </row>
    <row r="57" spans="1:9" x14ac:dyDescent="0.2">
      <c r="A57" s="1">
        <f>KPP!BR57</f>
        <v>6.57608118606071E-6</v>
      </c>
      <c r="B57" s="1">
        <f>KPP!BS57</f>
        <v>2.5226923997398601E-3</v>
      </c>
      <c r="C57" s="1">
        <f>KPP!AV57</f>
        <v>-150.14986323641028</v>
      </c>
      <c r="D57" s="1">
        <f>KPP!AR57</f>
        <v>0.11224063264633299</v>
      </c>
      <c r="F57" s="1">
        <f>'Kppa 0.2.3'!BR57</f>
        <v>6.5725737531270104E-6</v>
      </c>
      <c r="G57" s="1">
        <f>'Kppa 0.2.3'!BS57</f>
        <v>2.5231947360786801E-3</v>
      </c>
      <c r="H57" s="1">
        <f>'Kppa 0.2.3'!AV57</f>
        <v>-151.57151019710813</v>
      </c>
      <c r="I57" s="1">
        <f>'Kppa 0.2.3'!AR57</f>
        <v>0.112246458466684</v>
      </c>
    </row>
    <row r="58" spans="1:9" x14ac:dyDescent="0.2">
      <c r="A58" s="1">
        <f>KPP!BR58</f>
        <v>2.1711100558200801E-8</v>
      </c>
      <c r="B58" s="1">
        <f>KPP!BS58</f>
        <v>2.4461420710462198E-3</v>
      </c>
      <c r="C58" s="1">
        <f>KPP!AV58</f>
        <v>-153.30912719316282</v>
      </c>
      <c r="D58" s="1">
        <f>KPP!AR58</f>
        <v>0.112892936749481</v>
      </c>
      <c r="F58" s="1">
        <f>'Kppa 0.2.3'!BR58</f>
        <v>2.1828250992883301E-8</v>
      </c>
      <c r="G58" s="1">
        <f>'Kppa 0.2.3'!BS58</f>
        <v>2.4467543111194399E-3</v>
      </c>
      <c r="H58" s="1">
        <f>'Kppa 0.2.3'!AV58</f>
        <v>-153.11423783609166</v>
      </c>
      <c r="I58" s="1">
        <f>'Kppa 0.2.3'!AR58</f>
        <v>0.11289530026667501</v>
      </c>
    </row>
    <row r="59" spans="1:9" x14ac:dyDescent="0.2">
      <c r="A59" s="1">
        <f>KPP!BR59</f>
        <v>2.1860820452651001E-8</v>
      </c>
      <c r="B59" s="1">
        <f>KPP!BS59</f>
        <v>2.4197036455888801E-3</v>
      </c>
      <c r="C59" s="1">
        <f>KPP!AV59</f>
        <v>-157.57317615340131</v>
      </c>
      <c r="D59" s="1">
        <f>KPP!AR59</f>
        <v>0.11377300878923401</v>
      </c>
      <c r="F59" s="1">
        <f>'Kppa 0.2.3'!BR59</f>
        <v>2.2015294057961101E-8</v>
      </c>
      <c r="G59" s="1">
        <f>'Kppa 0.2.3'!BS59</f>
        <v>2.4220039736180601E-3</v>
      </c>
      <c r="H59" s="1" t="str">
        <f>'Kppa 0.2.3'!AV59</f>
        <v>0.801674706900932131-158</v>
      </c>
      <c r="I59" s="1">
        <f>'Kppa 0.2.3'!AR59</f>
        <v>0.113773200909226</v>
      </c>
    </row>
    <row r="60" spans="1:9" x14ac:dyDescent="0.2">
      <c r="A60" s="1">
        <f>KPP!BR60</f>
        <v>2.12340076493081E-8</v>
      </c>
      <c r="B60" s="1">
        <f>KPP!BS60</f>
        <v>2.3556415661395201E-3</v>
      </c>
      <c r="C60" s="1" t="str">
        <f>KPP!AV60</f>
        <v>0.199568420129848085-159</v>
      </c>
      <c r="D60" s="1">
        <f>KPP!AR60</f>
        <v>0.114641014964254</v>
      </c>
      <c r="F60" s="1">
        <f>'Kppa 0.2.3'!BR60</f>
        <v>2.1397033493161501E-8</v>
      </c>
      <c r="G60" s="1">
        <f>'Kppa 0.2.3'!BS60</f>
        <v>2.3583821204156202E-3</v>
      </c>
      <c r="H60" s="1" t="str">
        <f>'Kppa 0.2.3'!AV60</f>
        <v>0.326592663188383071-160</v>
      </c>
      <c r="I60" s="1">
        <f>'Kppa 0.2.3'!AR60</f>
        <v>0.114639933038366</v>
      </c>
    </row>
    <row r="61" spans="1:9" x14ac:dyDescent="0.2">
      <c r="A61" s="1">
        <f>KPP!BR61</f>
        <v>2.0402710081109699E-8</v>
      </c>
      <c r="B61" s="1">
        <f>KPP!BS61</f>
        <v>2.2820725746144602E-3</v>
      </c>
      <c r="C61" s="1">
        <f>KPP!AV61</f>
        <v>-161.43163603298242</v>
      </c>
      <c r="D61" s="1">
        <f>KPP!AR61</f>
        <v>0.11548138762426401</v>
      </c>
      <c r="F61" s="1">
        <f>'Kppa 0.2.3'!BR61</f>
        <v>2.0563284595815599E-8</v>
      </c>
      <c r="G61" s="1">
        <f>'Kppa 0.2.3'!BS61</f>
        <v>2.2847493863991201E-3</v>
      </c>
      <c r="H61" s="1">
        <f>'Kppa 0.2.3'!AV61</f>
        <v>-161.11482549642318</v>
      </c>
      <c r="I61" s="1">
        <f>'Kppa 0.2.3'!AR61</f>
        <v>0.115479321915536</v>
      </c>
    </row>
    <row r="62" spans="1:9" x14ac:dyDescent="0.2">
      <c r="A62" s="1">
        <f>KPP!BR62</f>
        <v>1.9528206919129699E-8</v>
      </c>
      <c r="B62" s="1">
        <f>KPP!BS62</f>
        <v>2.2068488517144099E-3</v>
      </c>
      <c r="C62" s="1" t="str">
        <f>KPP!AV62</f>
        <v>0.960500915574205383-163</v>
      </c>
      <c r="D62" s="1">
        <f>KPP!AR62</f>
        <v>0.116290675388215</v>
      </c>
      <c r="F62" s="1">
        <f>'Kppa 0.2.3'!BR62</f>
        <v>1.9681926131778299E-8</v>
      </c>
      <c r="G62" s="1">
        <f>'Kppa 0.2.3'!BS62</f>
        <v>2.20927282888229E-3</v>
      </c>
      <c r="H62" s="1" t="str">
        <f>'Kppa 0.2.3'!AV62</f>
        <v>0.570095469739060737-163</v>
      </c>
      <c r="I62" s="1">
        <f>'Kppa 0.2.3'!AR62</f>
        <v>0.116287685050441</v>
      </c>
    </row>
    <row r="63" spans="1:9" x14ac:dyDescent="0.2">
      <c r="A63" s="1">
        <f>KPP!BR63</f>
        <v>1.8657493341034402E-8</v>
      </c>
      <c r="B63" s="1">
        <f>KPP!BS63</f>
        <v>2.1322556620298702E-3</v>
      </c>
      <c r="C63" s="1">
        <f>KPP!AV63</f>
        <v>-164.22032866179148</v>
      </c>
      <c r="D63" s="1">
        <f>KPP!AR63</f>
        <v>0.117068778413341</v>
      </c>
      <c r="F63" s="1">
        <f>'Kppa 0.2.3'!BR63</f>
        <v>1.8802856984778501E-8</v>
      </c>
      <c r="G63" s="1">
        <f>'Kppa 0.2.3'!BS63</f>
        <v>2.1343527155929698E-3</v>
      </c>
      <c r="H63" s="1">
        <f>'Kppa 0.2.3'!AV63</f>
        <v>-165.16392334886936</v>
      </c>
      <c r="I63" s="1">
        <f>'Kppa 0.2.3'!AR63</f>
        <v>0.117064834479994</v>
      </c>
    </row>
    <row r="64" spans="1:9" x14ac:dyDescent="0.2">
      <c r="A64" s="1">
        <f>KPP!BR64</f>
        <v>1.7804128567729199E-8</v>
      </c>
      <c r="B64" s="1">
        <f>KPP!BS64</f>
        <v>2.0589308781130398E-3</v>
      </c>
      <c r="C64" s="1" t="str">
        <f>KPP!AV64</f>
        <v>0.520336588252677949-166</v>
      </c>
      <c r="D64" s="1">
        <f>KPP!AR64</f>
        <v>0.117816528086887</v>
      </c>
      <c r="F64" s="1">
        <f>'Kppa 0.2.3'!BR64</f>
        <v>1.7941010648819199E-8</v>
      </c>
      <c r="G64" s="1">
        <f>'Kppa 0.2.3'!BS64</f>
        <v>2.0607140406656999E-3</v>
      </c>
      <c r="H64" s="1" t="str">
        <f>'Kppa 0.2.3'!AV64</f>
        <v>0.196402573758261826-166</v>
      </c>
      <c r="I64" s="1">
        <f>'Kppa 0.2.3'!AR64</f>
        <v>0.117811557986702</v>
      </c>
    </row>
    <row r="65" spans="1:9" x14ac:dyDescent="0.2">
      <c r="A65" s="1">
        <f>KPP!BR65</f>
        <v>1.6972066209254301E-8</v>
      </c>
      <c r="B65" s="1">
        <f>KPP!BS65</f>
        <v>1.9870419657937901E-3</v>
      </c>
      <c r="C65" s="1">
        <f>KPP!AV65</f>
        <v>-167.12622602732878</v>
      </c>
      <c r="D65" s="1">
        <f>KPP!AR65</f>
        <v>0.118534970052575</v>
      </c>
      <c r="F65" s="1">
        <f>'Kppa 0.2.3'!BR65</f>
        <v>1.7100565456299199E-8</v>
      </c>
      <c r="G65" s="1">
        <f>'Kppa 0.2.3'!BS65</f>
        <v>1.9884981700085502E-3</v>
      </c>
      <c r="H65" s="1">
        <f>'Kppa 0.2.3'!AV65</f>
        <v>-167.23431483242126</v>
      </c>
      <c r="I65" s="1">
        <f>'Kppa 0.2.3'!AR65</f>
        <v>0.118528907291717</v>
      </c>
    </row>
    <row r="66" spans="1:9" x14ac:dyDescent="0.2">
      <c r="A66" s="1">
        <f>KPP!BR66</f>
        <v>1.6162462855449399E-8</v>
      </c>
      <c r="B66" s="1">
        <f>KPP!BS66</f>
        <v>1.91662125724623E-3</v>
      </c>
      <c r="C66" s="1" t="str">
        <f>KPP!AV66</f>
        <v>0.313694465604063446-169</v>
      </c>
      <c r="D66" s="1">
        <f>KPP!AR66</f>
        <v>0.11922516485317</v>
      </c>
      <c r="F66" s="1">
        <f>'Kppa 0.2.3'!BR66</f>
        <v>1.6282699825484701E-8</v>
      </c>
      <c r="G66" s="1">
        <f>'Kppa 0.2.3'!BS66</f>
        <v>1.9177578409877499E-3</v>
      </c>
      <c r="H66" s="1" t="str">
        <f>'Kppa 0.2.3'!AV66</f>
        <v>0.278055133204264652-168</v>
      </c>
      <c r="I66" s="1">
        <f>'Kppa 0.2.3'!AR66</f>
        <v>0.119217941778543</v>
      </c>
    </row>
    <row r="67" spans="1:9" x14ac:dyDescent="0.2">
      <c r="A67" s="1">
        <f>KPP!BR67</f>
        <v>5.9463297403398898E-6</v>
      </c>
      <c r="B67" s="1">
        <f>KPP!BS67</f>
        <v>2.0986445131263502E-3</v>
      </c>
      <c r="C67" s="1" t="str">
        <f>KPP!AV67</f>
        <v>0.822048687910604494-172</v>
      </c>
      <c r="D67" s="1">
        <f>KPP!AR67</f>
        <v>0.119788260379912</v>
      </c>
      <c r="F67" s="1">
        <f>'Kppa 0.2.3'!BR67</f>
        <v>5.9501706441254202E-6</v>
      </c>
      <c r="G67" s="1">
        <f>'Kppa 0.2.3'!BS67</f>
        <v>2.1016859707830302E-3</v>
      </c>
      <c r="H67" s="1" t="str">
        <f>'Kppa 0.2.3'!AV67</f>
        <v>0.651445998358226805-171</v>
      </c>
      <c r="I67" s="1">
        <f>'Kppa 0.2.3'!AR67</f>
        <v>0.119779802232699</v>
      </c>
    </row>
    <row r="68" spans="1:9" x14ac:dyDescent="0.2">
      <c r="A68" s="1">
        <f>KPP!BR68</f>
        <v>3.7335704411512397E-5</v>
      </c>
      <c r="B68" s="1">
        <f>KPP!BS68</f>
        <v>1.8331040364869E-3</v>
      </c>
      <c r="C68" s="1" t="str">
        <f>KPP!AV68</f>
        <v>0.151156081312123824-172</v>
      </c>
      <c r="D68" s="1">
        <f>KPP!AR68</f>
        <v>0.119818318965457</v>
      </c>
      <c r="F68" s="1">
        <f>'Kppa 0.2.3'!BR68</f>
        <v>3.7508980534739199E-5</v>
      </c>
      <c r="G68" s="1">
        <f>'Kppa 0.2.3'!BS68</f>
        <v>1.8404453842826201E-3</v>
      </c>
      <c r="H68" s="1" t="str">
        <f>'Kppa 0.2.3'!AV68</f>
        <v>0.119228680038721544-171</v>
      </c>
      <c r="I68" s="1">
        <f>'Kppa 0.2.3'!AR68</f>
        <v>0.11980941382631601</v>
      </c>
    </row>
    <row r="69" spans="1:9" x14ac:dyDescent="0.2">
      <c r="A69" s="1">
        <f>KPP!BR69</f>
        <v>4.8493230927530602E-5</v>
      </c>
      <c r="B69" s="1">
        <f>KPP!BS69</f>
        <v>1.24674577707163E-3</v>
      </c>
      <c r="C69" s="1" t="str">
        <f>KPP!AV69</f>
        <v>0.142972988913607212-173</v>
      </c>
      <c r="D69" s="1">
        <f>KPP!AR69</f>
        <v>0.119597017992115</v>
      </c>
      <c r="F69" s="1">
        <f>'Kppa 0.2.3'!BR69</f>
        <v>4.8757182954498198E-5</v>
      </c>
      <c r="G69" s="1">
        <f>'Kppa 0.2.3'!BS69</f>
        <v>1.2520133192152601E-3</v>
      </c>
      <c r="H69" s="1" t="str">
        <f>'Kppa 0.2.3'!AV69</f>
        <v>0.112298002220127565-172</v>
      </c>
      <c r="I69" s="1">
        <f>'Kppa 0.2.3'!AR69</f>
        <v>0.119588898808621</v>
      </c>
    </row>
    <row r="70" spans="1:9" x14ac:dyDescent="0.2">
      <c r="A70" s="1">
        <f>KPP!BR70</f>
        <v>5.70263409179448E-5</v>
      </c>
      <c r="B70" s="1">
        <f>KPP!BS70</f>
        <v>1.09818486552239E-3</v>
      </c>
      <c r="C70" s="1" t="str">
        <f>KPP!AV70</f>
        <v>0.468915777657921365-175</v>
      </c>
      <c r="D70" s="1">
        <f>KPP!AR70</f>
        <v>0.1191287955978</v>
      </c>
      <c r="F70" s="1">
        <f>'Kppa 0.2.3'!BR70</f>
        <v>5.7240338565502701E-5</v>
      </c>
      <c r="G70" s="1">
        <f>'Kppa 0.2.3'!BS70</f>
        <v>1.1009294288713001E-3</v>
      </c>
      <c r="H70" s="1" t="str">
        <f>'Kppa 0.2.3'!AV70</f>
        <v>0.365365575572083329-174</v>
      </c>
      <c r="I70" s="1">
        <f>'Kppa 0.2.3'!AR70</f>
        <v>0.119120849805236</v>
      </c>
    </row>
    <row r="71" spans="1:9" x14ac:dyDescent="0.2">
      <c r="A71" s="1">
        <f>KPP!BR71</f>
        <v>6.4746730014538802E-5</v>
      </c>
      <c r="B71" s="1">
        <f>KPP!BS71</f>
        <v>1.0962028038669701E-3</v>
      </c>
      <c r="C71" s="1" t="str">
        <f>KPP!AV71</f>
        <v>0.620138804405302050-177</v>
      </c>
      <c r="D71" s="1">
        <f>KPP!AR71</f>
        <v>0.118511335772277</v>
      </c>
      <c r="F71" s="1">
        <f>'Kppa 0.2.3'!BR71</f>
        <v>6.5039429799711594E-5</v>
      </c>
      <c r="G71" s="1">
        <f>'Kppa 0.2.3'!BS71</f>
        <v>1.0995475733498699E-3</v>
      </c>
      <c r="H71" s="1" t="str">
        <f>'Kppa 0.2.3'!AV71</f>
        <v>0.477004247586451346-176</v>
      </c>
      <c r="I71" s="1">
        <f>'Kppa 0.2.3'!AR71</f>
        <v>0.118503455257843</v>
      </c>
    </row>
    <row r="72" spans="1:9" x14ac:dyDescent="0.2">
      <c r="A72" s="1">
        <f>KPP!BR72</f>
        <v>7.1390067436135404E-5</v>
      </c>
      <c r="B72" s="1">
        <f>KPP!BS72</f>
        <v>1.1512922327377799E-3</v>
      </c>
      <c r="C72" s="1" t="str">
        <f>KPP!AV72</f>
        <v>0.416470594326215562-179</v>
      </c>
      <c r="D72" s="1">
        <f>KPP!AR72</f>
        <v>0.11783077841996401</v>
      </c>
      <c r="F72" s="1">
        <f>'Kppa 0.2.3'!BR72</f>
        <v>7.1811395890172499E-5</v>
      </c>
      <c r="G72" s="1">
        <f>'Kppa 0.2.3'!BS72</f>
        <v>1.1560482137629501E-3</v>
      </c>
      <c r="H72" s="1" t="str">
        <f>'Kppa 0.2.3'!AV72</f>
        <v>0.317622399734176841-178</v>
      </c>
      <c r="I72" s="1">
        <f>'Kppa 0.2.3'!AR72</f>
        <v>0.117823558356663</v>
      </c>
    </row>
    <row r="73" spans="1:9" x14ac:dyDescent="0.2">
      <c r="A73" s="1">
        <f>KPP!BR73</f>
        <v>7.7624220120544595E-5</v>
      </c>
      <c r="B73" s="1">
        <f>KPP!BS73</f>
        <v>1.2354092698004799E-3</v>
      </c>
      <c r="C73" s="1" t="str">
        <f>KPP!AV73</f>
        <v>0.166073368885121976-181</v>
      </c>
      <c r="D73" s="1">
        <f>KPP!AR73</f>
        <v>0.117144331485839</v>
      </c>
      <c r="F73" s="1">
        <f>'Kppa 0.2.3'!BR73</f>
        <v>7.8205299060895799E-5</v>
      </c>
      <c r="G73" s="1">
        <f>'Kppa 0.2.3'!BS73</f>
        <v>1.24206370807976E-3</v>
      </c>
      <c r="H73" s="1" t="str">
        <f>'Kppa 0.2.3'!AV73</f>
        <v>0.124094368120861773-180</v>
      </c>
      <c r="I73" s="1">
        <f>'Kppa 0.2.3'!AR73</f>
        <v>0.117138877167466</v>
      </c>
    </row>
    <row r="74" spans="1:9" x14ac:dyDescent="0.2">
      <c r="A74" s="1">
        <f>KPP!BR74</f>
        <v>8.4005170260790702E-5</v>
      </c>
      <c r="B74" s="1">
        <f>KPP!BS74</f>
        <v>1.3338508301981101E-3</v>
      </c>
      <c r="C74" s="1" t="str">
        <f>KPP!AV74</f>
        <v>0.382543566885049442-184</v>
      </c>
      <c r="D74" s="1">
        <f>KPP!AR74</f>
        <v>0.116480949362067</v>
      </c>
      <c r="F74" s="1">
        <f>'Kppa 0.2.3'!BR74</f>
        <v>8.4772160354734395E-5</v>
      </c>
      <c r="G74" s="1">
        <f>'Kppa 0.2.3'!BS74</f>
        <v>1.3427621174716201E-3</v>
      </c>
      <c r="H74" s="1" t="str">
        <f>'Kppa 0.2.3'!AV74</f>
        <v>0.271686801603956745-183</v>
      </c>
      <c r="I74" s="1">
        <f>'Kppa 0.2.3'!AR74</f>
        <v>0.116478768397067</v>
      </c>
    </row>
    <row r="75" spans="1:9" x14ac:dyDescent="0.2">
      <c r="A75" s="1">
        <f>KPP!BR75</f>
        <v>9.0688268098611206E-5</v>
      </c>
      <c r="B75" s="1">
        <f>KPP!BS75</f>
        <v>1.4406922134487701E-3</v>
      </c>
      <c r="C75" s="1" t="str">
        <f>KPP!AV75</f>
        <v>0.430836202794551883-187</v>
      </c>
      <c r="D75" s="1">
        <f>KPP!AR75</f>
        <v>0.11585416509185199</v>
      </c>
      <c r="F75" s="1">
        <f>'Kppa 0.2.3'!BR75</f>
        <v>9.1662620624299502E-5</v>
      </c>
      <c r="G75" s="1">
        <f>'Kppa 0.2.3'!BS75</f>
        <v>1.4521240205084499E-3</v>
      </c>
      <c r="H75" s="1" t="str">
        <f>'Kppa 0.2.3'!AV75</f>
        <v>0.294829800149473322-186</v>
      </c>
      <c r="I75" s="1">
        <f>'Kppa 0.2.3'!AR75</f>
        <v>0.115857113688552</v>
      </c>
    </row>
    <row r="76" spans="1:9" x14ac:dyDescent="0.2">
      <c r="A76" s="1">
        <f>KPP!BR76</f>
        <v>9.6961743394222599E-5</v>
      </c>
      <c r="B76" s="1">
        <f>KPP!BS76</f>
        <v>1.55843676949685E-3</v>
      </c>
      <c r="C76" s="1" t="str">
        <f>KPP!AV76</f>
        <v>0.203172799632587233-190</v>
      </c>
      <c r="D76" s="1">
        <f>KPP!AR76</f>
        <v>0.115278647856998</v>
      </c>
      <c r="F76" s="1">
        <f>'Kppa 0.2.3'!BR76</f>
        <v>9.8143264311303596E-5</v>
      </c>
      <c r="G76" s="1">
        <f>'Kppa 0.2.3'!BS76</f>
        <v>1.5725350304663401E-3</v>
      </c>
      <c r="H76" s="1" t="str">
        <f>'Kppa 0.2.3'!AV76</f>
        <v>0.730772777818505216-190</v>
      </c>
      <c r="I76" s="1">
        <f>'Kppa 0.2.3'!AR76</f>
        <v>0.115288856029688</v>
      </c>
    </row>
    <row r="77" spans="1:9" x14ac:dyDescent="0.2">
      <c r="A77" s="1">
        <f>KPP!BR77</f>
        <v>1.00645373032204E-4</v>
      </c>
      <c r="B77" s="1">
        <f>KPP!BS77</f>
        <v>1.6976718439481299E-3</v>
      </c>
      <c r="C77" s="1" t="str">
        <f>KPP!AV77</f>
        <v>0.698290300070345217-194</v>
      </c>
      <c r="D77" s="1">
        <f>KPP!AR77</f>
        <v>0.114784891034794</v>
      </c>
      <c r="F77" s="1">
        <f>'Kppa 0.2.3'!BR77</f>
        <v>1.01977603341374E-4</v>
      </c>
      <c r="G77" s="1">
        <f>'Kppa 0.2.3'!BS77</f>
        <v>1.71444755093554E-3</v>
      </c>
      <c r="H77" s="1" t="str">
        <f>'Kppa 0.2.3'!AV77</f>
        <v>0.224080797962095700-193</v>
      </c>
      <c r="I77" s="1">
        <f>'Kppa 0.2.3'!AR77</f>
        <v>0.114804391081312</v>
      </c>
    </row>
    <row r="78" spans="1:9" x14ac:dyDescent="0.2">
      <c r="A78" s="1">
        <f>KPP!BR78</f>
        <v>9.7557850164595096E-5</v>
      </c>
      <c r="B78" s="1">
        <f>KPP!BS78</f>
        <v>1.8770718815303399E-3</v>
      </c>
      <c r="C78" s="1" t="str">
        <f>KPP!AV78</f>
        <v>0.315811741950632419-197</v>
      </c>
      <c r="D78" s="1">
        <f>KPP!AR78</f>
        <v>0.11442424829013299</v>
      </c>
      <c r="F78" s="1">
        <f>'Kppa 0.2.3'!BR78</f>
        <v>9.8872150060410303E-5</v>
      </c>
      <c r="G78" s="1">
        <f>'Kppa 0.2.3'!BS78</f>
        <v>1.89614612360677E-3</v>
      </c>
      <c r="H78" s="1" t="str">
        <f>'Kppa 0.2.3'!AV78</f>
        <v>0.107483794698446610-196</v>
      </c>
      <c r="I78" s="1">
        <f>'Kppa 0.2.3'!AR78</f>
        <v>0.114454078821109</v>
      </c>
    </row>
    <row r="79" spans="1:9" x14ac:dyDescent="0.2">
      <c r="A79" s="1">
        <f>KPP!BR79</f>
        <v>8.1840339593925506E-5</v>
      </c>
      <c r="B79" s="1">
        <f>KPP!BS79</f>
        <v>2.1273412591518901E-3</v>
      </c>
      <c r="C79" s="1" t="str">
        <f>KPP!AV79</f>
        <v>0.497457152199855005-200</v>
      </c>
      <c r="D79" s="1">
        <f>KPP!AR79</f>
        <v>0.11424906183634501</v>
      </c>
      <c r="F79" s="1">
        <f>'Kppa 0.2.3'!BR79</f>
        <v>8.2840065179235706E-5</v>
      </c>
      <c r="G79" s="1">
        <f>'Kppa 0.2.3'!BS79</f>
        <v>2.14751272840954E-3</v>
      </c>
      <c r="H79" s="1" t="str">
        <f>'Kppa 0.2.3'!AV79</f>
        <v>0.164156514534644477-199</v>
      </c>
      <c r="I79" s="1">
        <f>'Kppa 0.2.3'!AR79</f>
        <v>0.11428785595615699</v>
      </c>
    </row>
    <row r="80" spans="1:9" x14ac:dyDescent="0.2">
      <c r="A80" s="1">
        <f>KPP!BR80</f>
        <v>4.8922335366463397E-5</v>
      </c>
      <c r="B80" s="1">
        <f>KPP!BS80</f>
        <v>2.4933023739785402E-3</v>
      </c>
      <c r="C80" s="1" t="str">
        <f>KPP!AV80</f>
        <v>0.608259108457892493-202</v>
      </c>
      <c r="D80" s="1">
        <f>KPP!AR80</f>
        <v>0.114257580147844</v>
      </c>
      <c r="F80" s="1">
        <f>'Kppa 0.2.3'!BR80</f>
        <v>4.9343523617691603E-5</v>
      </c>
      <c r="G80" s="1">
        <f>'Kppa 0.2.3'!BS80</f>
        <v>2.5114647795400399E-3</v>
      </c>
      <c r="H80" s="1" t="str">
        <f>'Kppa 0.2.3'!AV80</f>
        <v>0.204880758455001973-201</v>
      </c>
      <c r="I80" s="1">
        <f>'Kppa 0.2.3'!AR80</f>
        <v>0.114301158649408</v>
      </c>
    </row>
    <row r="81" spans="1:9" x14ac:dyDescent="0.2">
      <c r="A81" s="1">
        <f>KPP!BR81</f>
        <v>7.8478635230367297E-6</v>
      </c>
      <c r="B81" s="1">
        <f>KPP!BS81</f>
        <v>2.8834315037066698E-3</v>
      </c>
      <c r="C81" s="1" t="str">
        <f>KPP!AV81</f>
        <v>0.463043034099091737-203</v>
      </c>
      <c r="D81" s="1">
        <f>KPP!AR81</f>
        <v>0.11436532361052699</v>
      </c>
      <c r="F81" s="1">
        <f>'Kppa 0.2.3'!BR81</f>
        <v>7.8687803207391799E-6</v>
      </c>
      <c r="G81" s="1">
        <f>'Kppa 0.2.3'!BS81</f>
        <v>2.8933189477614602E-3</v>
      </c>
      <c r="H81" s="1" t="str">
        <f>'Kppa 0.2.3'!AV81</f>
        <v>0.156536487554808509-202</v>
      </c>
      <c r="I81" s="1">
        <f>'Kppa 0.2.3'!AR81</f>
        <v>0.114409748600429</v>
      </c>
    </row>
    <row r="82" spans="1:9" x14ac:dyDescent="0.2">
      <c r="A82" s="1">
        <f>KPP!BR82</f>
        <v>3.1265458712433399E-8</v>
      </c>
      <c r="B82" s="1">
        <f>KPP!BS82</f>
        <v>2.7157541510578502E-3</v>
      </c>
      <c r="C82" s="1" t="str">
        <f>KPP!AV82</f>
        <v>0.118815908911952777-206</v>
      </c>
      <c r="D82" s="1">
        <f>KPP!AR82</f>
        <v>0.114844859032181</v>
      </c>
      <c r="F82" s="1">
        <f>'Kppa 0.2.3'!BR82</f>
        <v>3.14122735095933E-8</v>
      </c>
      <c r="G82" s="1">
        <f>'Kppa 0.2.3'!BS82</f>
        <v>2.7153203671151501E-3</v>
      </c>
      <c r="H82" s="1" t="str">
        <f>'Kppa 0.2.3'!AV82</f>
        <v>0.377973840113211418-206</v>
      </c>
      <c r="I82" s="1">
        <f>'Kppa 0.2.3'!AR82</f>
        <v>0.114889244037505</v>
      </c>
    </row>
    <row r="83" spans="1:9" x14ac:dyDescent="0.2">
      <c r="A83" s="1">
        <f>KPP!BR83</f>
        <v>3.3926686092341E-8</v>
      </c>
      <c r="B83" s="1">
        <f>KPP!BS83</f>
        <v>2.7917297084804099E-3</v>
      </c>
      <c r="C83" s="1" t="str">
        <f>KPP!AV83</f>
        <v>0.814434086159913459-210</v>
      </c>
      <c r="D83" s="1">
        <f>KPP!AR83</f>
        <v>0.115584453369994</v>
      </c>
      <c r="F83" s="1">
        <f>'Kppa 0.2.3'!BR83</f>
        <v>3.4068588611633902E-8</v>
      </c>
      <c r="G83" s="1">
        <f>'Kppa 0.2.3'!BS83</f>
        <v>2.79043666174494E-3</v>
      </c>
      <c r="H83" s="1" t="str">
        <f>'Kppa 0.2.3'!AV83</f>
        <v>0.140947182869238700-209</v>
      </c>
      <c r="I83" s="1">
        <f>'Kppa 0.2.3'!AR83</f>
        <v>0.11562895998070601</v>
      </c>
    </row>
    <row r="84" spans="1:9" x14ac:dyDescent="0.2">
      <c r="A84" s="1">
        <f>KPP!BR84</f>
        <v>3.4454549268539698E-8</v>
      </c>
      <c r="B84" s="1">
        <f>KPP!BS84</f>
        <v>2.7776722748503301E-3</v>
      </c>
      <c r="C84" s="1" t="str">
        <f>KPP!AV84</f>
        <v>0.146105409690219725-213</v>
      </c>
      <c r="D84" s="1">
        <f>KPP!AR84</f>
        <v>0.116368055942469</v>
      </c>
      <c r="F84" s="1">
        <f>'Kppa 0.2.3'!BR84</f>
        <v>3.45977785860309E-8</v>
      </c>
      <c r="G84" s="1">
        <f>'Kppa 0.2.3'!BS84</f>
        <v>2.77607760379318E-3</v>
      </c>
      <c r="H84" s="1" t="str">
        <f>'Kppa 0.2.3'!AV84</f>
        <v>0.191805831771896221-211</v>
      </c>
      <c r="I84" s="1">
        <f>'Kppa 0.2.3'!AR84</f>
        <v>0.116412809960788</v>
      </c>
    </row>
    <row r="85" spans="1:9" x14ac:dyDescent="0.2">
      <c r="A85" s="1">
        <f>KPP!BR85</f>
        <v>3.3942671705220699E-8</v>
      </c>
      <c r="B85" s="1">
        <f>KPP!BS85</f>
        <v>2.7208254598439399E-3</v>
      </c>
      <c r="C85" s="1">
        <f>KPP!AV85</f>
        <v>-216.25582472284577</v>
      </c>
      <c r="D85" s="1">
        <f>KPP!AR85</f>
        <v>0.11715609527418799</v>
      </c>
      <c r="F85" s="1">
        <f>'Kppa 0.2.3'!BR85</f>
        <v>3.4083122829091301E-8</v>
      </c>
      <c r="G85" s="1">
        <f>'Kppa 0.2.3'!BS85</f>
        <v>2.7188626764695E-3</v>
      </c>
      <c r="H85" s="1" t="str">
        <f>'Kppa 0.2.3'!AV85</f>
        <v>0.151604924224353861-213</v>
      </c>
      <c r="I85" s="1">
        <f>'Kppa 0.2.3'!AR85</f>
        <v>0.117201303242964</v>
      </c>
    </row>
    <row r="86" spans="1:9" x14ac:dyDescent="0.2">
      <c r="A86" s="1">
        <f>KPP!BR86</f>
        <v>3.2922306883821799E-8</v>
      </c>
      <c r="B86" s="1">
        <f>KPP!BS86</f>
        <v>2.6435485484010502E-3</v>
      </c>
      <c r="C86" s="1" t="str">
        <f>KPP!AV86</f>
        <v>0.161287066043030554-218</v>
      </c>
      <c r="D86" s="1">
        <f>KPP!AR86</f>
        <v>0.117928793028223</v>
      </c>
      <c r="F86" s="1">
        <f>'Kppa 0.2.3'!BR86</f>
        <v>3.3054990418391902E-8</v>
      </c>
      <c r="G86" s="1">
        <f>'Kppa 0.2.3'!BS86</f>
        <v>2.6410764449936799E-3</v>
      </c>
      <c r="H86" s="1">
        <f>'Kppa 0.2.3'!AV86</f>
        <v>-215.16540777818977</v>
      </c>
      <c r="I86" s="1">
        <f>'Kppa 0.2.3'!AR86</f>
        <v>0.117974513462517</v>
      </c>
    </row>
    <row r="87" spans="1:9" x14ac:dyDescent="0.2">
      <c r="A87" s="1">
        <f>KPP!BR87</f>
        <v>3.1663515464377898E-8</v>
      </c>
      <c r="B87" s="1">
        <f>KPP!BS87</f>
        <v>2.5569948529105902E-3</v>
      </c>
      <c r="C87" s="1">
        <f>KPP!AV87</f>
        <v>-220.10896665987781</v>
      </c>
      <c r="D87" s="1">
        <f>KPP!AR87</f>
        <v>0.11867662968529</v>
      </c>
      <c r="F87" s="1">
        <f>'Kppa 0.2.3'!BR87</f>
        <v>3.1784278153708102E-8</v>
      </c>
      <c r="G87" s="1">
        <f>'Kppa 0.2.3'!BS87</f>
        <v>2.5538944481489998E-3</v>
      </c>
      <c r="H87" s="1" t="str">
        <f>'Kppa 0.2.3'!AV87</f>
        <v>0.833973977913083261-217</v>
      </c>
      <c r="I87" s="1">
        <f>'Kppa 0.2.3'!AR87</f>
        <v>0.118722791912773</v>
      </c>
    </row>
    <row r="88" spans="1:9" x14ac:dyDescent="0.2">
      <c r="A88" s="1">
        <f>KPP!BR88</f>
        <v>3.0306145240366103E-8</v>
      </c>
      <c r="B88" s="1">
        <f>KPP!BS88</f>
        <v>2.4669093479900298E-3</v>
      </c>
      <c r="C88" s="1" t="str">
        <f>KPP!AV88</f>
        <v>0.807707003668810947-223</v>
      </c>
      <c r="D88" s="1">
        <f>KPP!AR88</f>
        <v>0.119395399117541</v>
      </c>
      <c r="F88" s="1">
        <f>'Kppa 0.2.3'!BR88</f>
        <v>3.04115470843583E-8</v>
      </c>
      <c r="G88" s="1">
        <f>'Kppa 0.2.3'!BS88</f>
        <v>2.4630521010140199E-3</v>
      </c>
      <c r="H88" s="1" t="str">
        <f>'Kppa 0.2.3'!AV88</f>
        <v>0.951723262478688979-219</v>
      </c>
      <c r="I88" s="1">
        <f>'Kppa 0.2.3'!AR88</f>
        <v>0.119441870040849</v>
      </c>
    </row>
    <row r="89" spans="1:9" x14ac:dyDescent="0.2">
      <c r="A89" s="1">
        <f>KPP!BR89</f>
        <v>2.8922737473280499E-8</v>
      </c>
      <c r="B89" s="1">
        <f>KPP!BS89</f>
        <v>2.3762574424915001E-3</v>
      </c>
      <c r="C89" s="1">
        <f>KPP!AV89</f>
        <v>-225.66183946555952</v>
      </c>
      <c r="D89" s="1">
        <f>KPP!AR89</f>
        <v>0.120083657699196</v>
      </c>
      <c r="F89" s="1">
        <f>'Kppa 0.2.3'!BR89</f>
        <v>2.9011746091843101E-8</v>
      </c>
      <c r="G89" s="1">
        <f>'Kppa 0.2.3'!BS89</f>
        <v>2.3716328661589699E-3</v>
      </c>
      <c r="H89" s="1">
        <f>'Kppa 0.2.3'!AV89</f>
        <v>-219.10778941429922</v>
      </c>
      <c r="I89" s="1">
        <f>'Kppa 0.2.3'!AR89</f>
        <v>0.12013019113708399</v>
      </c>
    </row>
    <row r="90" spans="1:9" x14ac:dyDescent="0.2">
      <c r="A90" s="1">
        <f>KPP!BR90</f>
        <v>2.7550685566620601E-8</v>
      </c>
      <c r="B90" s="1">
        <f>KPP!BS90</f>
        <v>2.2865646707800201E-3</v>
      </c>
      <c r="C90" s="1" t="str">
        <f>KPP!AV90</f>
        <v>0.599438418660816586-227</v>
      </c>
      <c r="D90" s="1">
        <f>KPP!AR90</f>
        <v>0.12074136551546399</v>
      </c>
      <c r="F90" s="1">
        <f>'Kppa 0.2.3'!BR90</f>
        <v>2.7622658116752602E-8</v>
      </c>
      <c r="G90" s="1">
        <f>'Kppa 0.2.3'!BS90</f>
        <v>2.2811412534224202E-3</v>
      </c>
      <c r="H90" s="1" t="str">
        <f>'Kppa 0.2.3'!AV90</f>
        <v>0.123093936000404029-220</v>
      </c>
      <c r="I90" s="1">
        <f>'Kppa 0.2.3'!AR90</f>
        <v>0.120787713824299</v>
      </c>
    </row>
    <row r="91" spans="1:9" x14ac:dyDescent="0.2">
      <c r="A91" s="1">
        <f>KPP!BR91</f>
        <v>7.8013571096878294E-6</v>
      </c>
      <c r="B91" s="1">
        <f>KPP!BS91</f>
        <v>2.6507665275457698E-3</v>
      </c>
      <c r="C91" s="1" t="str">
        <f>KPP!AV91</f>
        <v>0.309011153332156430-231</v>
      </c>
      <c r="D91" s="1">
        <f>KPP!AR91</f>
        <v>0.121271707044191</v>
      </c>
      <c r="F91" s="1">
        <f>'Kppa 0.2.3'!BR91</f>
        <v>7.7888990777544006E-6</v>
      </c>
      <c r="G91" s="1">
        <f>'Kppa 0.2.3'!BS91</f>
        <v>2.6485592114367899E-3</v>
      </c>
      <c r="H91" s="1" t="str">
        <f>'Kppa 0.2.3'!AV91</f>
        <v>0.329117670729441091-225</v>
      </c>
      <c r="I91" s="1">
        <f>'Kppa 0.2.3'!AR91</f>
        <v>0.121317512765173</v>
      </c>
    </row>
    <row r="92" spans="1:9" x14ac:dyDescent="0.2">
      <c r="A92" s="1">
        <f>KPP!BR92</f>
        <v>5.3574106086959E-5</v>
      </c>
      <c r="B92" s="1">
        <f>KPP!BS92</f>
        <v>2.42113307159164E-3</v>
      </c>
      <c r="C92" s="1" t="str">
        <f>KPP!AV92</f>
        <v>0.281534043481888672-232</v>
      </c>
      <c r="D92" s="1">
        <f>KPP!AR92</f>
        <v>0.12134604004619801</v>
      </c>
      <c r="F92" s="1">
        <f>'Kppa 0.2.3'!BR92</f>
        <v>5.3864768059656902E-5</v>
      </c>
      <c r="G92" s="1">
        <f>'Kppa 0.2.3'!BS92</f>
        <v>2.4297085141549001E-3</v>
      </c>
      <c r="H92" s="1" t="str">
        <f>'Kppa 0.2.3'!AV92</f>
        <v>0.303268325869746605-226</v>
      </c>
      <c r="I92" s="1">
        <f>'Kppa 0.2.3'!AR92</f>
        <v>0.121390527375883</v>
      </c>
    </row>
    <row r="93" spans="1:9" x14ac:dyDescent="0.2">
      <c r="A93" s="1">
        <f>KPP!BR93</f>
        <v>7.7571205146920806E-5</v>
      </c>
      <c r="B93" s="1">
        <f>KPP!BS93</f>
        <v>1.80125730085871E-3</v>
      </c>
      <c r="C93" s="1" t="str">
        <f>KPP!AV93</f>
        <v>0.437671967393356608-234</v>
      </c>
      <c r="D93" s="1">
        <f>KPP!AR93</f>
        <v>0.121224189046115</v>
      </c>
      <c r="F93" s="1">
        <f>'Kppa 0.2.3'!BR93</f>
        <v>7.86073170516382E-5</v>
      </c>
      <c r="G93" s="1">
        <f>'Kppa 0.2.3'!BS93</f>
        <v>1.8184003687682E-3</v>
      </c>
      <c r="H93" s="1" t="str">
        <f>'Kppa 0.2.3'!AV93</f>
        <v>0.492914257540035955-228</v>
      </c>
      <c r="I93" s="1">
        <f>'Kppa 0.2.3'!AR93</f>
        <v>0.121272396401176</v>
      </c>
    </row>
    <row r="94" spans="1:9" x14ac:dyDescent="0.2">
      <c r="A94" s="1">
        <f>KPP!BR94</f>
        <v>9.2019239340596402E-5</v>
      </c>
      <c r="B94" s="1">
        <f>KPP!BS94</f>
        <v>1.5940513914318201E-3</v>
      </c>
      <c r="C94" s="1" t="str">
        <f>KPP!AV94</f>
        <v>0.630159823608712230-237</v>
      </c>
      <c r="D94" s="1">
        <f>KPP!AR94</f>
        <v>0.1207909070495</v>
      </c>
      <c r="F94" s="1">
        <f>'Kppa 0.2.3'!BR94</f>
        <v>9.30317745850231E-5</v>
      </c>
      <c r="G94" s="1">
        <f>'Kppa 0.2.3'!BS94</f>
        <v>1.6045976732892301E-3</v>
      </c>
      <c r="H94" s="1" t="str">
        <f>'Kppa 0.2.3'!AV94</f>
        <v>0.765624300909254880-231</v>
      </c>
      <c r="I94" s="1">
        <f>'Kppa 0.2.3'!AR94</f>
        <v>0.120847380139867</v>
      </c>
    </row>
    <row r="95" spans="1:9" x14ac:dyDescent="0.2">
      <c r="A95" s="1">
        <f>KPP!BR95</f>
        <v>1.0813626281217799E-4</v>
      </c>
      <c r="B95" s="1">
        <f>KPP!BS95</f>
        <v>1.6473770092242401E-3</v>
      </c>
      <c r="C95" s="1" t="str">
        <f>KPP!AV95</f>
        <v>0.861040148396115529-241</v>
      </c>
      <c r="D95" s="1">
        <f>KPP!AR95</f>
        <v>0.120204568349596</v>
      </c>
      <c r="F95" s="1">
        <f>'Kppa 0.2.3'!BR95</f>
        <v>1.09312520886568E-4</v>
      </c>
      <c r="G95" s="1">
        <f>'Kppa 0.2.3'!BS95</f>
        <v>1.65713935461299E-3</v>
      </c>
      <c r="H95" s="1" t="str">
        <f>'Kppa 0.2.3'!AV95</f>
        <v>0.113621145196344238-234</v>
      </c>
      <c r="I95" s="1">
        <f>'Kppa 0.2.3'!AR95</f>
        <v>0.12027007869782599</v>
      </c>
    </row>
    <row r="96" spans="1:9" x14ac:dyDescent="0.2">
      <c r="A96" s="1">
        <f>KPP!BR96</f>
        <v>1.21784177074133E-4</v>
      </c>
      <c r="B96" s="1">
        <f>KPP!BS96</f>
        <v>1.7754786221426499E-3</v>
      </c>
      <c r="C96" s="1" t="str">
        <f>KPP!AV96</f>
        <v>0.975982348863593653-246</v>
      </c>
      <c r="D96" s="1">
        <f>KPP!AR96</f>
        <v>0.119632656515193</v>
      </c>
      <c r="F96" s="1">
        <f>'Kppa 0.2.3'!BR96</f>
        <v>1.2325736154096599E-4</v>
      </c>
      <c r="G96" s="1">
        <f>'Kppa 0.2.3'!BS96</f>
        <v>1.7870472564091001E-3</v>
      </c>
      <c r="H96" s="1" t="str">
        <f>'Kppa 0.2.3'!AV96</f>
        <v>0.165192210228733302-239</v>
      </c>
      <c r="I96" s="1">
        <f>'Kppa 0.2.3'!AR96</f>
        <v>0.119708644605564</v>
      </c>
    </row>
    <row r="97" spans="1:9" x14ac:dyDescent="0.2">
      <c r="A97" s="1">
        <f>KPP!BR97</f>
        <v>1.32623517131993E-4</v>
      </c>
      <c r="B97" s="1">
        <f>KPP!BS97</f>
        <v>1.92227148268241E-3</v>
      </c>
      <c r="C97" s="1" t="str">
        <f>KPP!AV97</f>
        <v>0.107142438595389108-251</v>
      </c>
      <c r="D97" s="1">
        <f>KPP!AR97</f>
        <v>0.119170738398142</v>
      </c>
      <c r="F97" s="1">
        <f>'Kppa 0.2.3'!BR97</f>
        <v>1.3436172001960299E-4</v>
      </c>
      <c r="G97" s="1">
        <f>'Kppa 0.2.3'!BS97</f>
        <v>1.9356521712293199E-3</v>
      </c>
      <c r="H97" s="1" t="str">
        <f>'Kppa 0.2.3'!AV97</f>
        <v>0.146116212095135676-245</v>
      </c>
      <c r="I97" s="1">
        <f>'Kppa 0.2.3'!AR97</f>
        <v>0.119257924806615</v>
      </c>
    </row>
    <row r="98" spans="1:9" x14ac:dyDescent="0.2">
      <c r="A98" s="1">
        <f>KPP!BR98</f>
        <v>1.41539702632981E-4</v>
      </c>
      <c r="B98" s="1">
        <f>KPP!BS98</f>
        <v>2.0633895783835898E-3</v>
      </c>
      <c r="C98" s="1" t="str">
        <f>KPP!AV98</f>
        <v>0.182482619126300075-258</v>
      </c>
      <c r="D98" s="1">
        <f>KPP!AR98</f>
        <v>0.11885913926104499</v>
      </c>
      <c r="F98" s="1">
        <f>'Kppa 0.2.3'!BR98</f>
        <v>1.4348966233846799E-4</v>
      </c>
      <c r="G98" s="1">
        <f>'Kppa 0.2.3'!BS98</f>
        <v>2.07807164051665E-3</v>
      </c>
      <c r="H98" s="1" t="str">
        <f>'Kppa 0.2.3'!AV98</f>
        <v>0.206493201583024559-252</v>
      </c>
      <c r="I98" s="1">
        <f>'Kppa 0.2.3'!AR98</f>
        <v>0.118956899551073</v>
      </c>
    </row>
    <row r="99" spans="1:9" x14ac:dyDescent="0.2">
      <c r="A99" s="1">
        <f>KPP!BR99</f>
        <v>1.4883435303644099E-4</v>
      </c>
      <c r="B99" s="1">
        <f>KPP!BS99</f>
        <v>2.1875936278366601E-3</v>
      </c>
      <c r="C99" s="1" t="str">
        <f>KPP!AV99</f>
        <v>0.370111741276822205-266</v>
      </c>
      <c r="D99" s="1">
        <f>KPP!AR99</f>
        <v>0.118706579182177</v>
      </c>
      <c r="F99" s="1">
        <f>'Kppa 0.2.3'!BR99</f>
        <v>1.5094410619582001E-4</v>
      </c>
      <c r="G99" s="1">
        <f>'Kppa 0.2.3'!BS99</f>
        <v>2.2029816634657798E-3</v>
      </c>
      <c r="H99" s="1" t="str">
        <f>'Kppa 0.2.3'!AV99</f>
        <v>0.511436535620886183-260</v>
      </c>
      <c r="I99" s="1">
        <f>'Kppa 0.2.3'!AR99</f>
        <v>0.11881307441717601</v>
      </c>
    </row>
    <row r="100" spans="1:9" x14ac:dyDescent="0.2">
      <c r="A100" s="1">
        <f>KPP!BR100</f>
        <v>1.53213490586143E-4</v>
      </c>
      <c r="B100" s="1">
        <f>KPP!BS100</f>
        <v>2.2941617209465601E-3</v>
      </c>
      <c r="C100" s="1" t="str">
        <f>KPP!AV100</f>
        <v>0.298635383437186455-274</v>
      </c>
      <c r="D100" s="1">
        <f>KPP!AR100</f>
        <v>0.118708808091973</v>
      </c>
      <c r="F100" s="1">
        <f>'Kppa 0.2.3'!BR100</f>
        <v>1.5540738529250299E-4</v>
      </c>
      <c r="G100" s="1">
        <f>'Kppa 0.2.3'!BS100</f>
        <v>2.3096814264154499E-3</v>
      </c>
      <c r="H100" s="1" t="str">
        <f>'Kppa 0.2.3'!AV100</f>
        <v>0.259247185619761686-268</v>
      </c>
      <c r="I100" s="1">
        <f>'Kppa 0.2.3'!AR100</f>
        <v>0.11882114752533</v>
      </c>
    </row>
    <row r="101" spans="1:9" x14ac:dyDescent="0.2">
      <c r="A101" s="1">
        <f>KPP!BR101</f>
        <v>1.51202374914596E-4</v>
      </c>
      <c r="B101" s="1">
        <f>KPP!BS101</f>
        <v>2.3909529674334298E-3</v>
      </c>
      <c r="C101" s="1" t="str">
        <f>KPP!AV101</f>
        <v>0.165934943893072250-282</v>
      </c>
      <c r="D101" s="1">
        <f>KPP!AR101</f>
        <v>0.11885578626765</v>
      </c>
      <c r="F101" s="1">
        <f>'Kppa 0.2.3'!BR101</f>
        <v>1.5334304246472801E-4</v>
      </c>
      <c r="G101" s="1">
        <f>'Kppa 0.2.3'!BS101</f>
        <v>2.4061169974626101E-3</v>
      </c>
      <c r="H101" s="1" t="str">
        <f>'Kppa 0.2.3'!AV101</f>
        <v>0.215094076046597567-276</v>
      </c>
      <c r="I101" s="1">
        <f>'Kppa 0.2.3'!AR101</f>
        <v>0.118970095295431</v>
      </c>
    </row>
    <row r="102" spans="1:9" x14ac:dyDescent="0.2">
      <c r="A102" s="1">
        <f>KPP!BR102</f>
        <v>1.37375441326324E-4</v>
      </c>
      <c r="B102" s="1">
        <f>KPP!BS102</f>
        <v>2.4932013398159701E-3</v>
      </c>
      <c r="C102" s="1" t="str">
        <f>KPP!AV102</f>
        <v>0.198718259574955646-290</v>
      </c>
      <c r="D102" s="1">
        <f>KPP!AR102</f>
        <v>0.119125989750693</v>
      </c>
      <c r="F102" s="1">
        <f>'Kppa 0.2.3'!BR102</f>
        <v>1.3923576405153499E-4</v>
      </c>
      <c r="G102" s="1">
        <f>'Kppa 0.2.3'!BS102</f>
        <v>2.5076131947149899E-3</v>
      </c>
      <c r="H102" s="1" t="str">
        <f>'Kppa 0.2.3'!AV102</f>
        <v>0.278291208117949838-284</v>
      </c>
      <c r="I102" s="1">
        <f>'Kppa 0.2.3'!AR102</f>
        <v>0.119237677202294</v>
      </c>
    </row>
    <row r="103" spans="1:9" x14ac:dyDescent="0.2">
      <c r="A103" s="1">
        <f>KPP!BR103</f>
        <v>1.0631643586138599E-4</v>
      </c>
      <c r="B103" s="1">
        <f>KPP!BS103</f>
        <v>2.6251721689749602E-3</v>
      </c>
      <c r="C103" s="1" t="str">
        <f>KPP!AV103</f>
        <v>0.267568151875762552-296</v>
      </c>
      <c r="D103" s="1">
        <f>KPP!AR103</f>
        <v>0.119470607811857</v>
      </c>
      <c r="F103" s="1">
        <f>'Kppa 0.2.3'!BR103</f>
        <v>1.0760429235330799E-4</v>
      </c>
      <c r="G103" s="1">
        <f>'Kppa 0.2.3'!BS103</f>
        <v>2.6382412807728298E-3</v>
      </c>
      <c r="H103" s="1" t="str">
        <f>'Kppa 0.2.3'!AV103</f>
        <v>0.529760610641966291-290</v>
      </c>
      <c r="I103" s="1">
        <f>'Kppa 0.2.3'!AR103</f>
        <v>0.11957527956415</v>
      </c>
    </row>
    <row r="104" spans="1:9" x14ac:dyDescent="0.2">
      <c r="A104" s="1">
        <f>KPP!BR104</f>
        <v>5.7641627255473601E-5</v>
      </c>
      <c r="B104" s="1">
        <f>KPP!BS104</f>
        <v>2.8155988638114298E-3</v>
      </c>
      <c r="C104" s="1" t="str">
        <f>KPP!AV104</f>
        <v>0.119971243397139158-299</v>
      </c>
      <c r="D104" s="1">
        <f>KPP!AR104</f>
        <v>0.11979727393293101</v>
      </c>
      <c r="F104" s="1">
        <f>'Kppa 0.2.3'!BR104</f>
        <v>5.8162875875727899E-5</v>
      </c>
      <c r="G104" s="1">
        <f>'Kppa 0.2.3'!BS104</f>
        <v>2.8255022110766298E-3</v>
      </c>
      <c r="H104" s="1" t="str">
        <f>'Kppa 0.2.3'!AV104</f>
        <v>0.291233180509386854-293</v>
      </c>
      <c r="I104" s="1">
        <f>'Kppa 0.2.3'!AR104</f>
        <v>0.119892774229689</v>
      </c>
    </row>
    <row r="105" spans="1:9" x14ac:dyDescent="0.2">
      <c r="A105" s="1">
        <f>KPP!BR105</f>
        <v>8.2701529799805006E-6</v>
      </c>
      <c r="B105" s="1">
        <f>KPP!BS105</f>
        <v>2.9550605712707202E-3</v>
      </c>
      <c r="C105" s="1" t="str">
        <f>KPP!AV105</f>
        <v>0.282872273417009690-301</v>
      </c>
      <c r="D105" s="1">
        <f>KPP!AR105</f>
        <v>0.120003194229551</v>
      </c>
      <c r="F105" s="1">
        <f>'Kppa 0.2.3'!BR105</f>
        <v>8.3012981384054199E-6</v>
      </c>
      <c r="G105" s="1">
        <f>'Kppa 0.2.3'!BS105</f>
        <v>2.9579034462560399E-3</v>
      </c>
      <c r="H105" s="1" t="str">
        <f>'Kppa 0.2.3'!AV105</f>
        <v>0.739593675550894269-295</v>
      </c>
      <c r="I105" s="1">
        <f>'Kppa 0.2.3'!AR105</f>
        <v>0.12009277504912599</v>
      </c>
    </row>
    <row r="106" spans="1:9" x14ac:dyDescent="0.2">
      <c r="A106" s="1">
        <f>KPP!BR106</f>
        <v>3.3526597643408603E-8</v>
      </c>
      <c r="B106" s="1">
        <f>KPP!BS106</f>
        <v>2.49471224257793E-3</v>
      </c>
      <c r="C106" s="1" t="str">
        <f>KPP!AV106</f>
        <v>0.908835838458408823-306</v>
      </c>
      <c r="D106" s="1">
        <f>KPP!AR106</f>
        <v>0.120387845317944</v>
      </c>
      <c r="F106" s="1">
        <f>'Kppa 0.2.3'!BR106</f>
        <v>3.3528962694130897E-8</v>
      </c>
      <c r="G106" s="1">
        <f>'Kppa 0.2.3'!BS106</f>
        <v>2.4845676134025601E-3</v>
      </c>
      <c r="H106" s="1" t="str">
        <f>'Kppa 0.2.3'!AV106</f>
        <v>0.234994824451416540-299</v>
      </c>
      <c r="I106" s="1">
        <f>'Kppa 0.2.3'!AR106</f>
        <v>0.12047641860451699</v>
      </c>
    </row>
    <row r="107" spans="1:9" x14ac:dyDescent="0.2">
      <c r="A107" s="1">
        <f>KPP!BR107</f>
        <v>3.5965279622915002E-8</v>
      </c>
      <c r="B107" s="1">
        <f>KPP!BS107</f>
        <v>2.5456705317439001E-3</v>
      </c>
      <c r="C107" s="1" t="str">
        <f>KPP!AV107</f>
        <v>0.390024254204410488-309</v>
      </c>
      <c r="D107" s="1">
        <f>KPP!AR107</f>
        <v>0.120999685490172</v>
      </c>
      <c r="F107" s="1">
        <f>'Kppa 0.2.3'!BR107</f>
        <v>3.5876458211634997E-8</v>
      </c>
      <c r="G107" s="1">
        <f>'Kppa 0.2.3'!BS107</f>
        <v>2.5314096265037001E-3</v>
      </c>
      <c r="H107" s="1" t="str">
        <f>'Kppa 0.2.3'!AV107</f>
        <v>0.608331031275907226-303</v>
      </c>
      <c r="I107" s="1">
        <f>'Kppa 0.2.3'!AR107</f>
        <v>0.1210861837947</v>
      </c>
    </row>
    <row r="108" spans="1:9" x14ac:dyDescent="0.2">
      <c r="A108" s="1">
        <f>KPP!BR108</f>
        <v>3.65437390271319E-8</v>
      </c>
      <c r="B108" s="1">
        <f>KPP!BS108</f>
        <v>2.5250738984290101E-3</v>
      </c>
      <c r="C108" s="1" t="str">
        <f>KPP!AV108</f>
        <v>0.120104776418128739-313</v>
      </c>
      <c r="D108" s="1">
        <f>KPP!AR108</f>
        <v>0.12165958340562801</v>
      </c>
      <c r="F108" s="1">
        <f>'Kppa 0.2.3'!BR108</f>
        <v>3.640521108404E-8</v>
      </c>
      <c r="G108" s="1">
        <f>'Kppa 0.2.3'!BS108</f>
        <v>2.5086878982105102E-3</v>
      </c>
      <c r="H108" s="1" t="str">
        <f>'Kppa 0.2.3'!AV108</f>
        <v>0.303588252877387913-307</v>
      </c>
      <c r="I108" s="1">
        <f>'Kppa 0.2.3'!AR108</f>
        <v>0.121742508811177</v>
      </c>
    </row>
    <row r="109" spans="1:9" x14ac:dyDescent="0.2">
      <c r="A109" s="1">
        <f>KPP!BR109</f>
        <v>3.6006439263256301E-8</v>
      </c>
      <c r="B109" s="1">
        <f>KPP!BS109</f>
        <v>2.4617836792532599E-3</v>
      </c>
      <c r="C109" s="1" t="str">
        <f>KPP!AV109</f>
        <v>0.144622895850649688-318</v>
      </c>
      <c r="D109" s="1">
        <f>KPP!AR109</f>
        <v>0.122333101839233</v>
      </c>
      <c r="F109" s="1">
        <f>'Kppa 0.2.3'!BR109</f>
        <v>3.5840665408890602E-8</v>
      </c>
      <c r="G109" s="1">
        <f>'Kppa 0.2.3'!BS109</f>
        <v>2.44420641750166E-3</v>
      </c>
      <c r="H109" s="1" t="str">
        <f>'Kppa 0.2.3'!AV109</f>
        <v>0.356425274015747881-309</v>
      </c>
      <c r="I109" s="1">
        <f>'Kppa 0.2.3'!AR109</f>
        <v>0.12241168790901601</v>
      </c>
    </row>
    <row r="110" spans="1:9" x14ac:dyDescent="0.2">
      <c r="A110" s="1">
        <f>KPP!BR110</f>
        <v>3.4807360118755698E-8</v>
      </c>
      <c r="B110" s="1">
        <f>KPP!BS110</f>
        <v>2.37401414521125E-3</v>
      </c>
      <c r="C110" s="1" t="str">
        <f>KPP!AV110</f>
        <v>0.988131291682493088-323</v>
      </c>
      <c r="D110" s="1">
        <f>KPP!AR110</f>
        <v>0.122998193502798</v>
      </c>
      <c r="F110" s="1">
        <f>'Kppa 0.2.3'!BR110</f>
        <v>3.4626070904780303E-8</v>
      </c>
      <c r="G110" s="1">
        <f>'Kppa 0.2.3'!BS110</f>
        <v>2.3557290431371002E-3</v>
      </c>
      <c r="H110" s="1" t="str">
        <f>'Kppa 0.2.3'!AV110</f>
        <v>0.145833660259620567-311</v>
      </c>
      <c r="I110" s="1">
        <f>'Kppa 0.2.3'!AR110</f>
        <v>0.123072110196323</v>
      </c>
    </row>
    <row r="111" spans="1:9" x14ac:dyDescent="0.2">
      <c r="A111" s="1">
        <f>KPP!BR111</f>
        <v>3.3234064200993698E-8</v>
      </c>
      <c r="B111" s="1">
        <f>KPP!BS111</f>
        <v>2.27299897342088E-3</v>
      </c>
      <c r="C111" s="1">
        <f>KPP!AV111</f>
        <v>0</v>
      </c>
      <c r="D111" s="1">
        <f>KPP!AR111</f>
        <v>0.123641400143607</v>
      </c>
      <c r="F111" s="1">
        <f>'Kppa 0.2.3'!BR111</f>
        <v>3.30429365494182E-8</v>
      </c>
      <c r="G111" s="1">
        <f>'Kppa 0.2.3'!BS111</f>
        <v>2.2542428781143499E-3</v>
      </c>
      <c r="H111" s="1">
        <f>'Kppa 0.2.3'!AV111</f>
        <v>-314.28835833764845</v>
      </c>
      <c r="I111" s="1">
        <f>'Kppa 0.2.3'!AR111</f>
        <v>0.1237105573902</v>
      </c>
    </row>
    <row r="112" spans="1:9" x14ac:dyDescent="0.2">
      <c r="A112" s="1">
        <f>KPP!BR112</f>
        <v>3.1469353372769703E-8</v>
      </c>
      <c r="B112" s="1">
        <f>KPP!BS112</f>
        <v>2.1657537611410199E-3</v>
      </c>
      <c r="C112" s="1">
        <f>KPP!AV112</f>
        <v>0</v>
      </c>
      <c r="D112" s="1">
        <f>KPP!AR112</f>
        <v>0.124255091298807</v>
      </c>
      <c r="F112" s="1">
        <f>'Kppa 0.2.3'!BR112</f>
        <v>3.1270895258861599E-8</v>
      </c>
      <c r="G112" s="1">
        <f>'Kppa 0.2.3'!BS112</f>
        <v>2.14664319041104E-3</v>
      </c>
      <c r="H112" s="1" t="str">
        <f>'Kppa 0.2.3'!AV112</f>
        <v>0.101399019352017809-316</v>
      </c>
      <c r="I112" s="1">
        <f>'Kppa 0.2.3'!AR112</f>
        <v>0.12431950559733999</v>
      </c>
    </row>
    <row r="113" spans="1:9" x14ac:dyDescent="0.2">
      <c r="A113" s="1">
        <f>KPP!BR113</f>
        <v>2.9628638616030199E-8</v>
      </c>
      <c r="B113" s="1">
        <f>KPP!BS113</f>
        <v>2.0566716080415602E-3</v>
      </c>
      <c r="C113" s="1">
        <f>KPP!AV113</f>
        <v>0</v>
      </c>
      <c r="D113" s="1">
        <f>KPP!AR113</f>
        <v>0.124835458795292</v>
      </c>
      <c r="F113" s="1">
        <f>'Kppa 0.2.3'!BR113</f>
        <v>2.9423792214064799E-8</v>
      </c>
      <c r="G113" s="1">
        <f>'Kppa 0.2.3'!BS113</f>
        <v>2.0372572492233002E-3</v>
      </c>
      <c r="H113" s="1">
        <f>'Kppa 0.2.3'!AV113</f>
        <v>-319.57751333342384</v>
      </c>
      <c r="I113" s="1">
        <f>'Kppa 0.2.3'!AR113</f>
        <v>0.124895186813845</v>
      </c>
    </row>
    <row r="114" spans="1:9" x14ac:dyDescent="0.2">
      <c r="A114" s="1">
        <f>KPP!BR114</f>
        <v>2.77835868177933E-8</v>
      </c>
      <c r="B114" s="1">
        <f>KPP!BS114</f>
        <v>1.9484551076522499E-3</v>
      </c>
      <c r="C114" s="1">
        <f>KPP!AV114</f>
        <v>0</v>
      </c>
      <c r="D114" s="1">
        <f>KPP!AR114</f>
        <v>0.12538113212789001</v>
      </c>
      <c r="F114" s="1">
        <f>'Kppa 0.2.3'!BR114</f>
        <v>2.7572567441306199E-8</v>
      </c>
      <c r="G114" s="1">
        <f>'Kppa 0.2.3'!BS114</f>
        <v>1.9287589123451799E-3</v>
      </c>
      <c r="H114" s="1" t="str">
        <f>'Kppa 0.2.3'!AV114</f>
        <v>0.439718424798709424-321</v>
      </c>
      <c r="I114" s="1">
        <f>'Kppa 0.2.3'!AR114</f>
        <v>0.12543623799829401</v>
      </c>
    </row>
    <row r="115" spans="1:9" x14ac:dyDescent="0.2">
      <c r="A115" s="1">
        <f>KPP!BR115</f>
        <v>7.2789295474030204E-6</v>
      </c>
      <c r="B115" s="1">
        <f>KPP!BS115</f>
        <v>2.4128664134335101E-3</v>
      </c>
      <c r="C115" s="1">
        <f>KPP!AV115</f>
        <v>0</v>
      </c>
      <c r="D115" s="1">
        <f>KPP!AR115</f>
        <v>0.125809224484595</v>
      </c>
      <c r="F115" s="1">
        <f>'Kppa 0.2.3'!BR115</f>
        <v>7.23902358735373E-6</v>
      </c>
      <c r="G115" s="1">
        <f>'Kppa 0.2.3'!BS115</f>
        <v>2.3927150699760498E-3</v>
      </c>
      <c r="H115" s="1">
        <f>'Kppa 0.2.3'!AV115</f>
        <v>0</v>
      </c>
      <c r="I115" s="1">
        <f>'Kppa 0.2.3'!AR115</f>
        <v>0.12586001163214</v>
      </c>
    </row>
    <row r="116" spans="1:9" x14ac:dyDescent="0.2">
      <c r="A116" s="1">
        <f>KPP!BR116</f>
        <v>5.0876569611772103E-5</v>
      </c>
      <c r="B116" s="1">
        <f>KPP!BS116</f>
        <v>2.2300671293674101E-3</v>
      </c>
      <c r="C116" s="1">
        <f>KPP!AV116</f>
        <v>0</v>
      </c>
      <c r="D116" s="1">
        <f>KPP!AR116</f>
        <v>0.12585433412865599</v>
      </c>
      <c r="F116" s="1">
        <f>'Kppa 0.2.3'!BR116</f>
        <v>5.09815059914596E-5</v>
      </c>
      <c r="G116" s="1">
        <f>'Kppa 0.2.3'!BS116</f>
        <v>2.2225900821962498E-3</v>
      </c>
      <c r="H116" s="1">
        <f>'Kppa 0.2.3'!AV116</f>
        <v>0</v>
      </c>
      <c r="I116" s="1">
        <f>'Kppa 0.2.3'!AR116</f>
        <v>0.12589927924300801</v>
      </c>
    </row>
    <row r="117" spans="1:9" x14ac:dyDescent="0.2">
      <c r="A117" s="1">
        <f>KPP!BR117</f>
        <v>8.6430219729677105E-5</v>
      </c>
      <c r="B117" s="1">
        <f>KPP!BS117</f>
        <v>1.90967356357158E-3</v>
      </c>
      <c r="C117" s="1">
        <f>KPP!AV117</f>
        <v>0</v>
      </c>
      <c r="D117" s="1">
        <f>KPP!AR117</f>
        <v>0.12568631346466999</v>
      </c>
      <c r="F117" s="1">
        <f>'Kppa 0.2.3'!BR117</f>
        <v>8.7075422535063798E-5</v>
      </c>
      <c r="G117" s="1">
        <f>'Kppa 0.2.3'!BS117</f>
        <v>1.91004387176978E-3</v>
      </c>
      <c r="H117" s="1">
        <f>'Kppa 0.2.3'!AV117</f>
        <v>0</v>
      </c>
      <c r="I117" s="1">
        <f>'Kppa 0.2.3'!AR117</f>
        <v>0.12572932382132401</v>
      </c>
    </row>
    <row r="118" spans="1:9" x14ac:dyDescent="0.2">
      <c r="A118" s="1">
        <f>KPP!BR118</f>
        <v>1.1780595176030401E-4</v>
      </c>
      <c r="B118" s="1">
        <f>KPP!BS118</f>
        <v>1.9093523628710199E-3</v>
      </c>
      <c r="C118" s="1">
        <f>KPP!AV118</f>
        <v>0</v>
      </c>
      <c r="D118" s="1">
        <f>KPP!AR118</f>
        <v>0.12526841177172199</v>
      </c>
      <c r="F118" s="1">
        <f>'Kppa 0.2.3'!BR118</f>
        <v>1.18492686923085E-4</v>
      </c>
      <c r="G118" s="1">
        <f>'Kppa 0.2.3'!BS118</f>
        <v>1.9052016625350199E-3</v>
      </c>
      <c r="H118" s="1">
        <f>'Kppa 0.2.3'!AV118</f>
        <v>0</v>
      </c>
      <c r="I118" s="1">
        <f>'Kppa 0.2.3'!AR118</f>
        <v>0.12531230017544701</v>
      </c>
    </row>
    <row r="119" spans="1:9" x14ac:dyDescent="0.2">
      <c r="A119" s="1">
        <f>KPP!BR119</f>
        <v>1.4395751397335601E-4</v>
      </c>
      <c r="B119" s="1">
        <f>KPP!BS119</f>
        <v>2.03804524548207E-3</v>
      </c>
      <c r="C119" s="1">
        <f>KPP!AV119</f>
        <v>0</v>
      </c>
      <c r="D119" s="1">
        <f>KPP!AR119</f>
        <v>0.124847083395991</v>
      </c>
      <c r="F119" s="1">
        <f>'Kppa 0.2.3'!BR119</f>
        <v>1.4496136842565599E-4</v>
      </c>
      <c r="G119" s="1">
        <f>'Kppa 0.2.3'!BS119</f>
        <v>2.0345434020549598E-3</v>
      </c>
      <c r="H119" s="1">
        <f>'Kppa 0.2.3'!AV119</f>
        <v>0</v>
      </c>
      <c r="I119" s="1">
        <f>'Kppa 0.2.3'!AR119</f>
        <v>0.12488627136993399</v>
      </c>
    </row>
    <row r="120" spans="1:9" x14ac:dyDescent="0.2">
      <c r="A120" s="1">
        <f>KPP!BR120</f>
        <v>1.5975583815376599E-4</v>
      </c>
      <c r="B120" s="1">
        <f>KPP!BS120</f>
        <v>2.1601144965840498E-3</v>
      </c>
      <c r="C120" s="1">
        <f>KPP!AV120</f>
        <v>0</v>
      </c>
      <c r="D120" s="1">
        <f>KPP!AR120</f>
        <v>0.124573804583765</v>
      </c>
      <c r="F120" s="1">
        <f>'Kppa 0.2.3'!BR120</f>
        <v>1.6123279515362299E-4</v>
      </c>
      <c r="G120" s="1">
        <f>'Kppa 0.2.3'!BS120</f>
        <v>2.1598560947957901E-3</v>
      </c>
      <c r="H120" s="1">
        <f>'Kppa 0.2.3'!AV120</f>
        <v>0</v>
      </c>
      <c r="I120" s="1">
        <f>'Kppa 0.2.3'!AR120</f>
        <v>0.12460483927506</v>
      </c>
    </row>
    <row r="121" spans="1:9" x14ac:dyDescent="0.2">
      <c r="A121" s="1">
        <f>KPP!BR121</f>
        <v>1.6762558159516501E-4</v>
      </c>
      <c r="B121" s="1">
        <f>KPP!BS121</f>
        <v>2.2511429377905499E-3</v>
      </c>
      <c r="C121" s="1">
        <f>KPP!AV121</f>
        <v>0</v>
      </c>
      <c r="D121" s="1">
        <f>KPP!AR121</f>
        <v>0.124466538991649</v>
      </c>
      <c r="F121" s="1">
        <f>'Kppa 0.2.3'!BR121</f>
        <v>1.69499593320538E-4</v>
      </c>
      <c r="G121" s="1">
        <f>'Kppa 0.2.3'!BS121</f>
        <v>2.25396726590081E-3</v>
      </c>
      <c r="H121" s="1">
        <f>'Kppa 0.2.3'!AV121</f>
        <v>0</v>
      </c>
      <c r="I121" s="1">
        <f>'Kppa 0.2.3'!AR121</f>
        <v>0.124488338641184</v>
      </c>
    </row>
    <row r="122" spans="1:9" x14ac:dyDescent="0.2">
      <c r="A122" s="1">
        <f>KPP!BR122</f>
        <v>1.7143550332971501E-4</v>
      </c>
      <c r="B122" s="1">
        <f>KPP!BS122</f>
        <v>2.3116533230438702E-3</v>
      </c>
      <c r="C122" s="1">
        <f>KPP!AV122</f>
        <v>0</v>
      </c>
      <c r="D122" s="1">
        <f>KPP!AR122</f>
        <v>0.124491247078935</v>
      </c>
      <c r="F122" s="1">
        <f>'Kppa 0.2.3'!BR122</f>
        <v>1.7360050496914399E-4</v>
      </c>
      <c r="G122" s="1">
        <f>'Kppa 0.2.3'!BS122</f>
        <v>2.3168416807998402E-3</v>
      </c>
      <c r="H122" s="1">
        <f>'Kppa 0.2.3'!AV122</f>
        <v>0</v>
      </c>
      <c r="I122" s="1">
        <f>'Kppa 0.2.3'!AR122</f>
        <v>0.124503826283747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KPP</vt:lpstr>
      <vt:lpstr>Kppa 0.2.3</vt:lpstr>
      <vt:lpstr>AbsDiff</vt:lpstr>
      <vt:lpstr>AbsDiff 1e-3</vt:lpstr>
      <vt:lpstr>Charts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2017-02-28T14:37:13Z</dcterms:created>
  <dcterms:modified xsi:type="dcterms:W3CDTF">2017-02-28T15:04:50Z</dcterms:modified>
</cp:coreProperties>
</file>